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ljo\Miljöstrategiska enheten\#RUS#\Indikatorer\Körsträcka med bil - data för webbplats\Uppdaterade filer för RUS webbplats per 2017\"/>
    </mc:Choice>
  </mc:AlternateContent>
  <bookViews>
    <workbookView xWindow="15" yWindow="-45" windowWidth="17775" windowHeight="12870"/>
  </bookViews>
  <sheets>
    <sheet name="Tabell 3" sheetId="1" r:id="rId1"/>
  </sheets>
  <externalReferences>
    <externalReference r:id="rId2"/>
  </externalReferences>
  <definedNames>
    <definedName name="Excel_BuiltIn__FilterDatabase_1">'[1]RSK-Tabell 1_2013'!#REF!</definedName>
    <definedName name="Excel_BuiltIn__FilterDatabase_4">#REF!</definedName>
    <definedName name="Excel_BuiltIn_Print_Titles_4">#REF!</definedName>
  </definedNames>
  <calcPr calcId="171027"/>
</workbook>
</file>

<file path=xl/calcChain.xml><?xml version="1.0" encoding="utf-8"?>
<calcChain xmlns="http://schemas.openxmlformats.org/spreadsheetml/2006/main">
  <c r="AE323" i="1" l="1"/>
  <c r="AF323" i="1" s="1"/>
  <c r="AD323" i="1"/>
  <c r="AF322" i="1"/>
  <c r="AE322" i="1"/>
  <c r="AD322" i="1"/>
  <c r="AE321" i="1"/>
  <c r="AF321" i="1" s="1"/>
  <c r="AD321" i="1"/>
  <c r="AE320" i="1"/>
  <c r="AF320" i="1" s="1"/>
  <c r="AD320" i="1"/>
  <c r="AE319" i="1"/>
  <c r="AF319" i="1" s="1"/>
  <c r="AD319" i="1"/>
  <c r="AF318" i="1"/>
  <c r="AE318" i="1"/>
  <c r="AD318" i="1"/>
  <c r="AE317" i="1"/>
  <c r="AF317" i="1" s="1"/>
  <c r="AD317" i="1"/>
  <c r="AE316" i="1"/>
  <c r="AF316" i="1" s="1"/>
  <c r="AD316" i="1"/>
  <c r="AE315" i="1"/>
  <c r="AF315" i="1" s="1"/>
  <c r="AD315" i="1"/>
  <c r="AF314" i="1"/>
  <c r="AE314" i="1"/>
  <c r="AD314" i="1"/>
  <c r="AE313" i="1"/>
  <c r="AF313" i="1" s="1"/>
  <c r="AD313" i="1"/>
  <c r="AE312" i="1"/>
  <c r="AF312" i="1" s="1"/>
  <c r="AD312" i="1"/>
  <c r="AE311" i="1"/>
  <c r="AF311" i="1" s="1"/>
  <c r="AD311" i="1"/>
  <c r="AF310" i="1"/>
  <c r="AE310" i="1"/>
  <c r="AD310" i="1"/>
  <c r="AE309" i="1"/>
  <c r="AF309" i="1" s="1"/>
  <c r="AD309" i="1"/>
  <c r="AE308" i="1"/>
  <c r="AF308" i="1" s="1"/>
  <c r="AD308" i="1"/>
  <c r="AE307" i="1"/>
  <c r="AF307" i="1" s="1"/>
  <c r="AD307" i="1"/>
  <c r="AF306" i="1"/>
  <c r="AE306" i="1"/>
  <c r="AD306" i="1"/>
  <c r="AE305" i="1"/>
  <c r="AF305" i="1" s="1"/>
  <c r="AD305" i="1"/>
  <c r="AE304" i="1"/>
  <c r="AF304" i="1" s="1"/>
  <c r="AD304" i="1"/>
  <c r="AE303" i="1"/>
  <c r="AF303" i="1" s="1"/>
  <c r="AD303" i="1"/>
  <c r="AF302" i="1"/>
  <c r="AE302" i="1"/>
  <c r="AD302" i="1"/>
  <c r="AE301" i="1"/>
  <c r="AF301" i="1" s="1"/>
  <c r="AD301" i="1"/>
  <c r="AE300" i="1"/>
  <c r="AF300" i="1" s="1"/>
  <c r="AD300" i="1"/>
  <c r="AE299" i="1"/>
  <c r="AF299" i="1" s="1"/>
  <c r="AD299" i="1"/>
  <c r="AF298" i="1"/>
  <c r="AE298" i="1"/>
  <c r="AD298" i="1"/>
  <c r="AE297" i="1"/>
  <c r="AF297" i="1" s="1"/>
  <c r="AD297" i="1"/>
  <c r="AE296" i="1"/>
  <c r="AF296" i="1" s="1"/>
  <c r="AD296" i="1"/>
  <c r="AE295" i="1"/>
  <c r="AF295" i="1" s="1"/>
  <c r="AD295" i="1"/>
  <c r="AE294" i="1"/>
  <c r="AF294" i="1" s="1"/>
  <c r="AD294" i="1"/>
  <c r="AE293" i="1"/>
  <c r="AF293" i="1" s="1"/>
  <c r="AD293" i="1"/>
  <c r="AE292" i="1"/>
  <c r="AF292" i="1" s="1"/>
  <c r="AD292" i="1"/>
  <c r="AF291" i="1"/>
  <c r="AE291" i="1"/>
  <c r="AD291" i="1"/>
  <c r="AE290" i="1"/>
  <c r="AF290" i="1" s="1"/>
  <c r="AD290" i="1"/>
  <c r="AE289" i="1"/>
  <c r="AF289" i="1" s="1"/>
  <c r="AD289" i="1"/>
  <c r="AE288" i="1"/>
  <c r="AF288" i="1" s="1"/>
  <c r="AD288" i="1"/>
  <c r="AE287" i="1"/>
  <c r="AF287" i="1" s="1"/>
  <c r="AD287" i="1"/>
  <c r="AF286" i="1"/>
  <c r="AE286" i="1"/>
  <c r="AD286" i="1"/>
  <c r="AE285" i="1"/>
  <c r="AF285" i="1" s="1"/>
  <c r="AD285" i="1"/>
  <c r="AE284" i="1"/>
  <c r="AF284" i="1" s="1"/>
  <c r="AD284" i="1"/>
  <c r="AE283" i="1"/>
  <c r="AF283" i="1" s="1"/>
  <c r="AD283" i="1"/>
  <c r="AE282" i="1"/>
  <c r="AF282" i="1" s="1"/>
  <c r="AD282" i="1"/>
  <c r="AE281" i="1"/>
  <c r="AF281" i="1" s="1"/>
  <c r="AD281" i="1"/>
  <c r="AE280" i="1"/>
  <c r="AF280" i="1" s="1"/>
  <c r="AD280" i="1"/>
  <c r="AE279" i="1"/>
  <c r="AF279" i="1" s="1"/>
  <c r="AD279" i="1"/>
  <c r="AF278" i="1"/>
  <c r="AE278" i="1"/>
  <c r="AD278" i="1"/>
  <c r="AE277" i="1"/>
  <c r="AF277" i="1" s="1"/>
  <c r="AD277" i="1"/>
  <c r="AE276" i="1"/>
  <c r="AF276" i="1" s="1"/>
  <c r="AD276" i="1"/>
  <c r="AE275" i="1"/>
  <c r="AF275" i="1" s="1"/>
  <c r="AD275" i="1"/>
  <c r="AE274" i="1"/>
  <c r="AF274" i="1" s="1"/>
  <c r="AD274" i="1"/>
  <c r="AE273" i="1"/>
  <c r="AF273" i="1" s="1"/>
  <c r="AD273" i="1"/>
  <c r="AE272" i="1"/>
  <c r="AF272" i="1" s="1"/>
  <c r="AD272" i="1"/>
  <c r="AE271" i="1"/>
  <c r="AF271" i="1" s="1"/>
  <c r="AD271" i="1"/>
  <c r="AF270" i="1"/>
  <c r="AE270" i="1"/>
  <c r="AD270" i="1"/>
  <c r="AE269" i="1"/>
  <c r="AF269" i="1" s="1"/>
  <c r="AD269" i="1"/>
  <c r="AE268" i="1"/>
  <c r="AF268" i="1" s="1"/>
  <c r="AD268" i="1"/>
  <c r="AE267" i="1"/>
  <c r="AF267" i="1" s="1"/>
  <c r="AD267" i="1"/>
  <c r="AE266" i="1"/>
  <c r="AF266" i="1" s="1"/>
  <c r="AD266" i="1"/>
  <c r="AE265" i="1"/>
  <c r="AF265" i="1" s="1"/>
  <c r="AD265" i="1"/>
  <c r="AE264" i="1"/>
  <c r="AF264" i="1" s="1"/>
  <c r="AD264" i="1"/>
  <c r="AE263" i="1"/>
  <c r="AF263" i="1" s="1"/>
  <c r="AD263" i="1"/>
  <c r="AF262" i="1"/>
  <c r="AE262" i="1"/>
  <c r="AD262" i="1"/>
  <c r="AE261" i="1"/>
  <c r="AF261" i="1" s="1"/>
  <c r="AD261" i="1"/>
  <c r="AE260" i="1"/>
  <c r="AF260" i="1" s="1"/>
  <c r="AD260" i="1"/>
  <c r="AE259" i="1"/>
  <c r="AF259" i="1" s="1"/>
  <c r="AD259" i="1"/>
  <c r="AE258" i="1"/>
  <c r="AF258" i="1" s="1"/>
  <c r="AD258" i="1"/>
  <c r="AE257" i="1"/>
  <c r="AF257" i="1" s="1"/>
  <c r="AD257" i="1"/>
  <c r="AE256" i="1"/>
  <c r="AF256" i="1" s="1"/>
  <c r="AD256" i="1"/>
  <c r="AE255" i="1"/>
  <c r="AF255" i="1" s="1"/>
  <c r="AD255" i="1"/>
  <c r="AF254" i="1"/>
  <c r="AE254" i="1"/>
  <c r="AD254" i="1"/>
  <c r="AE253" i="1"/>
  <c r="AF253" i="1" s="1"/>
  <c r="AD253" i="1"/>
  <c r="AE252" i="1"/>
  <c r="AF252" i="1" s="1"/>
  <c r="AD252" i="1"/>
  <c r="AE251" i="1"/>
  <c r="AF251" i="1" s="1"/>
  <c r="AD251" i="1"/>
  <c r="AE250" i="1"/>
  <c r="AF250" i="1" s="1"/>
  <c r="AD250" i="1"/>
  <c r="AE249" i="1"/>
  <c r="AF249" i="1" s="1"/>
  <c r="AD249" i="1"/>
  <c r="AE248" i="1"/>
  <c r="AF248" i="1" s="1"/>
  <c r="AD248" i="1"/>
  <c r="AE247" i="1"/>
  <c r="AF247" i="1" s="1"/>
  <c r="AD247" i="1"/>
  <c r="AF246" i="1"/>
  <c r="AE246" i="1"/>
  <c r="AD246" i="1"/>
  <c r="AE245" i="1"/>
  <c r="AF245" i="1" s="1"/>
  <c r="AD245" i="1"/>
  <c r="AE244" i="1"/>
  <c r="AF244" i="1" s="1"/>
  <c r="AD244" i="1"/>
  <c r="AE243" i="1"/>
  <c r="AF243" i="1" s="1"/>
  <c r="AD243" i="1"/>
  <c r="AE242" i="1"/>
  <c r="AF242" i="1" s="1"/>
  <c r="AD242" i="1"/>
  <c r="AE241" i="1"/>
  <c r="AF241" i="1" s="1"/>
  <c r="AD241" i="1"/>
  <c r="AE240" i="1"/>
  <c r="AF240" i="1" s="1"/>
  <c r="AD240" i="1"/>
  <c r="AE239" i="1"/>
  <c r="AF239" i="1" s="1"/>
  <c r="AD239" i="1"/>
  <c r="AF238" i="1"/>
  <c r="AE238" i="1"/>
  <c r="AD238" i="1"/>
  <c r="AE237" i="1"/>
  <c r="AF237" i="1" s="1"/>
  <c r="AD237" i="1"/>
  <c r="AE236" i="1"/>
  <c r="AF236" i="1" s="1"/>
  <c r="AD236" i="1"/>
  <c r="AE235" i="1"/>
  <c r="AF235" i="1" s="1"/>
  <c r="AD235" i="1"/>
  <c r="AE234" i="1"/>
  <c r="AF234" i="1" s="1"/>
  <c r="AD234" i="1"/>
  <c r="AE233" i="1"/>
  <c r="AF233" i="1" s="1"/>
  <c r="AD233" i="1"/>
  <c r="AE232" i="1"/>
  <c r="AF232" i="1" s="1"/>
  <c r="AD232" i="1"/>
  <c r="AE231" i="1"/>
  <c r="AF231" i="1" s="1"/>
  <c r="AD231" i="1"/>
  <c r="AF230" i="1"/>
  <c r="AE230" i="1"/>
  <c r="AD230" i="1"/>
  <c r="AE229" i="1"/>
  <c r="AF229" i="1" s="1"/>
  <c r="AD229" i="1"/>
  <c r="AE228" i="1"/>
  <c r="AF228" i="1" s="1"/>
  <c r="AD228" i="1"/>
  <c r="AE227" i="1"/>
  <c r="AF227" i="1" s="1"/>
  <c r="AD227" i="1"/>
  <c r="AF226" i="1"/>
  <c r="AE226" i="1"/>
  <c r="AD226" i="1"/>
  <c r="AE225" i="1"/>
  <c r="AF225" i="1" s="1"/>
  <c r="AD225" i="1"/>
  <c r="AE224" i="1"/>
  <c r="AF224" i="1" s="1"/>
  <c r="AD224" i="1"/>
  <c r="AE223" i="1"/>
  <c r="AF223" i="1" s="1"/>
  <c r="AD223" i="1"/>
  <c r="AF222" i="1"/>
  <c r="AE222" i="1"/>
  <c r="AD222" i="1"/>
  <c r="AE221" i="1"/>
  <c r="AF221" i="1" s="1"/>
  <c r="AD221" i="1"/>
  <c r="AE220" i="1"/>
  <c r="AF220" i="1" s="1"/>
  <c r="AD220" i="1"/>
  <c r="AE219" i="1"/>
  <c r="AF219" i="1" s="1"/>
  <c r="AD219" i="1"/>
  <c r="AF218" i="1"/>
  <c r="AE218" i="1"/>
  <c r="AD218" i="1"/>
  <c r="AE217" i="1"/>
  <c r="AF217" i="1" s="1"/>
  <c r="AD217" i="1"/>
  <c r="AE216" i="1"/>
  <c r="AF216" i="1" s="1"/>
  <c r="AD216" i="1"/>
  <c r="AE215" i="1"/>
  <c r="AF215" i="1" s="1"/>
  <c r="AD215" i="1"/>
  <c r="AF214" i="1"/>
  <c r="AE214" i="1"/>
  <c r="AD214" i="1"/>
  <c r="AE213" i="1"/>
  <c r="AF213" i="1" s="1"/>
  <c r="AD213" i="1"/>
  <c r="AE212" i="1"/>
  <c r="AF212" i="1" s="1"/>
  <c r="AD212" i="1"/>
  <c r="AE211" i="1"/>
  <c r="AF211" i="1" s="1"/>
  <c r="AD211" i="1"/>
  <c r="AF210" i="1"/>
  <c r="AE210" i="1"/>
  <c r="AD210" i="1"/>
  <c r="AE209" i="1"/>
  <c r="AF209" i="1" s="1"/>
  <c r="AD209" i="1"/>
  <c r="AE208" i="1"/>
  <c r="AF208" i="1" s="1"/>
  <c r="AD208" i="1"/>
  <c r="AE207" i="1"/>
  <c r="AF207" i="1" s="1"/>
  <c r="AD207" i="1"/>
  <c r="AF206" i="1"/>
  <c r="AE206" i="1"/>
  <c r="AD206" i="1"/>
  <c r="AE205" i="1"/>
  <c r="AF205" i="1" s="1"/>
  <c r="AD205" i="1"/>
  <c r="AE204" i="1"/>
  <c r="AF204" i="1" s="1"/>
  <c r="AD204" i="1"/>
  <c r="AE203" i="1"/>
  <c r="AF203" i="1" s="1"/>
  <c r="AD203" i="1"/>
  <c r="AF202" i="1"/>
  <c r="AE202" i="1"/>
  <c r="AD202" i="1"/>
  <c r="AE201" i="1"/>
  <c r="AF201" i="1" s="1"/>
  <c r="AD201" i="1"/>
  <c r="AE200" i="1"/>
  <c r="AF200" i="1" s="1"/>
  <c r="AD200" i="1"/>
  <c r="AE199" i="1"/>
  <c r="AF199" i="1" s="1"/>
  <c r="AD199" i="1"/>
  <c r="AF198" i="1"/>
  <c r="AE198" i="1"/>
  <c r="AD198" i="1"/>
  <c r="AE197" i="1"/>
  <c r="AF197" i="1" s="1"/>
  <c r="AD197" i="1"/>
  <c r="AE196" i="1"/>
  <c r="AF196" i="1" s="1"/>
  <c r="AD196" i="1"/>
  <c r="AE195" i="1"/>
  <c r="AF195" i="1" s="1"/>
  <c r="AD195" i="1"/>
  <c r="AF194" i="1"/>
  <c r="AE194" i="1"/>
  <c r="AD194" i="1"/>
  <c r="AE193" i="1"/>
  <c r="AF193" i="1" s="1"/>
  <c r="AD193" i="1"/>
  <c r="AE192" i="1"/>
  <c r="AF192" i="1" s="1"/>
  <c r="AD192" i="1"/>
  <c r="AE191" i="1"/>
  <c r="AF191" i="1" s="1"/>
  <c r="AD191" i="1"/>
  <c r="AF190" i="1"/>
  <c r="AE190" i="1"/>
  <c r="AD190" i="1"/>
  <c r="AE189" i="1"/>
  <c r="AF189" i="1" s="1"/>
  <c r="AD189" i="1"/>
  <c r="AE188" i="1"/>
  <c r="AF188" i="1" s="1"/>
  <c r="AD188" i="1"/>
  <c r="AE187" i="1"/>
  <c r="AF187" i="1" s="1"/>
  <c r="AD187" i="1"/>
  <c r="AF186" i="1"/>
  <c r="AE186" i="1"/>
  <c r="AD186" i="1"/>
  <c r="AE185" i="1"/>
  <c r="AF185" i="1" s="1"/>
  <c r="AD185" i="1"/>
  <c r="AE184" i="1"/>
  <c r="AF184" i="1" s="1"/>
  <c r="AD184" i="1"/>
  <c r="AE183" i="1"/>
  <c r="AF183" i="1" s="1"/>
  <c r="AD183" i="1"/>
  <c r="AF182" i="1"/>
  <c r="AE182" i="1"/>
  <c r="AD182" i="1"/>
  <c r="AE181" i="1"/>
  <c r="AF181" i="1" s="1"/>
  <c r="AD181" i="1"/>
  <c r="AE180" i="1"/>
  <c r="AF180" i="1" s="1"/>
  <c r="AD180" i="1"/>
  <c r="AE179" i="1"/>
  <c r="AF179" i="1" s="1"/>
  <c r="AD179" i="1"/>
  <c r="AF178" i="1"/>
  <c r="AE178" i="1"/>
  <c r="AD178" i="1"/>
  <c r="AE177" i="1"/>
  <c r="AF177" i="1" s="1"/>
  <c r="AD177" i="1"/>
  <c r="AE176" i="1"/>
  <c r="AF176" i="1" s="1"/>
  <c r="AD176" i="1"/>
  <c r="AE175" i="1"/>
  <c r="AF175" i="1" s="1"/>
  <c r="AD175" i="1"/>
  <c r="AF174" i="1"/>
  <c r="AE174" i="1"/>
  <c r="AD174" i="1"/>
  <c r="AE173" i="1"/>
  <c r="AF173" i="1" s="1"/>
  <c r="AD173" i="1"/>
  <c r="AE172" i="1"/>
  <c r="AF172" i="1" s="1"/>
  <c r="AD172" i="1"/>
  <c r="AE171" i="1"/>
  <c r="AF171" i="1" s="1"/>
  <c r="AD171" i="1"/>
  <c r="AF170" i="1"/>
  <c r="AE170" i="1"/>
  <c r="AD170" i="1"/>
  <c r="AE169" i="1"/>
  <c r="AF169" i="1" s="1"/>
  <c r="AD169" i="1"/>
  <c r="AE168" i="1"/>
  <c r="AF168" i="1" s="1"/>
  <c r="AD168" i="1"/>
  <c r="AE167" i="1"/>
  <c r="AF167" i="1" s="1"/>
  <c r="AD167" i="1"/>
  <c r="AF166" i="1"/>
  <c r="AE166" i="1"/>
  <c r="AD166" i="1"/>
  <c r="AE165" i="1"/>
  <c r="AF165" i="1" s="1"/>
  <c r="AD165" i="1"/>
  <c r="AE164" i="1"/>
  <c r="AF164" i="1" s="1"/>
  <c r="AD164" i="1"/>
  <c r="AE163" i="1"/>
  <c r="AF163" i="1" s="1"/>
  <c r="AD163" i="1"/>
  <c r="AF162" i="1"/>
  <c r="AE162" i="1"/>
  <c r="AD162" i="1"/>
  <c r="AE161" i="1"/>
  <c r="AF161" i="1" s="1"/>
  <c r="AD161" i="1"/>
  <c r="AE160" i="1"/>
  <c r="AF160" i="1" s="1"/>
  <c r="AD160" i="1"/>
  <c r="AE159" i="1"/>
  <c r="AF159" i="1" s="1"/>
  <c r="AD159" i="1"/>
  <c r="AF158" i="1"/>
  <c r="AE158" i="1"/>
  <c r="AD158" i="1"/>
  <c r="AE157" i="1"/>
  <c r="AF157" i="1" s="1"/>
  <c r="AD157" i="1"/>
  <c r="AE156" i="1"/>
  <c r="AF156" i="1" s="1"/>
  <c r="AD156" i="1"/>
  <c r="AE155" i="1"/>
  <c r="AF155" i="1" s="1"/>
  <c r="AD155" i="1"/>
  <c r="AF154" i="1"/>
  <c r="AE154" i="1"/>
  <c r="AD154" i="1"/>
  <c r="AE153" i="1"/>
  <c r="AF153" i="1" s="1"/>
  <c r="AD153" i="1"/>
  <c r="AE152" i="1"/>
  <c r="AF152" i="1" s="1"/>
  <c r="AD152" i="1"/>
  <c r="AE151" i="1"/>
  <c r="AF151" i="1" s="1"/>
  <c r="AD151" i="1"/>
  <c r="AF150" i="1"/>
  <c r="AE150" i="1"/>
  <c r="AD150" i="1"/>
  <c r="AE149" i="1"/>
  <c r="AF149" i="1" s="1"/>
  <c r="AD149" i="1"/>
  <c r="AE148" i="1"/>
  <c r="AF148" i="1" s="1"/>
  <c r="AD148" i="1"/>
  <c r="AE147" i="1"/>
  <c r="AF147" i="1" s="1"/>
  <c r="AD147" i="1"/>
  <c r="AF146" i="1"/>
  <c r="AE146" i="1"/>
  <c r="AD146" i="1"/>
  <c r="AE145" i="1"/>
  <c r="AF145" i="1" s="1"/>
  <c r="AD145" i="1"/>
  <c r="AE144" i="1"/>
  <c r="AF144" i="1" s="1"/>
  <c r="AD144" i="1"/>
  <c r="AE143" i="1"/>
  <c r="AF143" i="1" s="1"/>
  <c r="AD143" i="1"/>
  <c r="AF142" i="1"/>
  <c r="AE142" i="1"/>
  <c r="AD142" i="1"/>
  <c r="AE141" i="1"/>
  <c r="AF141" i="1" s="1"/>
  <c r="AD141" i="1"/>
  <c r="AE140" i="1"/>
  <c r="AF140" i="1" s="1"/>
  <c r="AD140" i="1"/>
  <c r="AE139" i="1"/>
  <c r="AF139" i="1" s="1"/>
  <c r="AD139" i="1"/>
  <c r="AF138" i="1"/>
  <c r="AE138" i="1"/>
  <c r="AD138" i="1"/>
  <c r="AE137" i="1"/>
  <c r="AF137" i="1" s="1"/>
  <c r="AD137" i="1"/>
  <c r="AE136" i="1"/>
  <c r="AF136" i="1" s="1"/>
  <c r="AD136" i="1"/>
  <c r="AE135" i="1"/>
  <c r="AF135" i="1" s="1"/>
  <c r="AD135" i="1"/>
  <c r="AF134" i="1"/>
  <c r="AE134" i="1"/>
  <c r="AD134" i="1"/>
  <c r="AE133" i="1"/>
  <c r="AF133" i="1" s="1"/>
  <c r="AD133" i="1"/>
  <c r="AE132" i="1"/>
  <c r="AF132" i="1" s="1"/>
  <c r="AD132" i="1"/>
  <c r="AE131" i="1"/>
  <c r="AF131" i="1" s="1"/>
  <c r="AD131" i="1"/>
  <c r="AF130" i="1"/>
  <c r="AE130" i="1"/>
  <c r="AD130" i="1"/>
  <c r="AE129" i="1"/>
  <c r="AF129" i="1" s="1"/>
  <c r="AD129" i="1"/>
  <c r="AE128" i="1"/>
  <c r="AF128" i="1" s="1"/>
  <c r="AD128" i="1"/>
  <c r="AE127" i="1"/>
  <c r="AF127" i="1" s="1"/>
  <c r="AD127" i="1"/>
  <c r="AF126" i="1"/>
  <c r="AE126" i="1"/>
  <c r="AD126" i="1"/>
  <c r="AE125" i="1"/>
  <c r="AF125" i="1" s="1"/>
  <c r="AD125" i="1"/>
  <c r="AE124" i="1"/>
  <c r="AF124" i="1" s="1"/>
  <c r="AD124" i="1"/>
  <c r="AE123" i="1"/>
  <c r="AF123" i="1" s="1"/>
  <c r="AD123" i="1"/>
  <c r="AF122" i="1"/>
  <c r="AE122" i="1"/>
  <c r="AD122" i="1"/>
  <c r="AE121" i="1"/>
  <c r="AF121" i="1" s="1"/>
  <c r="AD121" i="1"/>
  <c r="AE120" i="1"/>
  <c r="AF120" i="1" s="1"/>
  <c r="AD120" i="1"/>
  <c r="AE119" i="1"/>
  <c r="AF119" i="1" s="1"/>
  <c r="AD119" i="1"/>
  <c r="AF118" i="1"/>
  <c r="AE118" i="1"/>
  <c r="AD118" i="1"/>
  <c r="AE117" i="1"/>
  <c r="AF117" i="1" s="1"/>
  <c r="AD117" i="1"/>
  <c r="AE116" i="1"/>
  <c r="AF116" i="1" s="1"/>
  <c r="AD116" i="1"/>
  <c r="AE115" i="1"/>
  <c r="AF115" i="1" s="1"/>
  <c r="AD115" i="1"/>
  <c r="AF114" i="1"/>
  <c r="AE114" i="1"/>
  <c r="AD114" i="1"/>
  <c r="AE113" i="1"/>
  <c r="AF113" i="1" s="1"/>
  <c r="AD113" i="1"/>
  <c r="AE112" i="1"/>
  <c r="AF112" i="1" s="1"/>
  <c r="AD112" i="1"/>
  <c r="AE111" i="1"/>
  <c r="AF111" i="1" s="1"/>
  <c r="AD111" i="1"/>
  <c r="AF110" i="1"/>
  <c r="AE110" i="1"/>
  <c r="AD110" i="1"/>
  <c r="AE109" i="1"/>
  <c r="AF109" i="1" s="1"/>
  <c r="AD109" i="1"/>
  <c r="AE108" i="1"/>
  <c r="AF108" i="1" s="1"/>
  <c r="AD108" i="1"/>
  <c r="AE107" i="1"/>
  <c r="AF107" i="1" s="1"/>
  <c r="AD107" i="1"/>
  <c r="AF106" i="1"/>
  <c r="AE106" i="1"/>
  <c r="AD106" i="1"/>
  <c r="AE105" i="1"/>
  <c r="AF105" i="1" s="1"/>
  <c r="AD105" i="1"/>
  <c r="AE104" i="1"/>
  <c r="AF104" i="1" s="1"/>
  <c r="AD104" i="1"/>
  <c r="AE103" i="1"/>
  <c r="AF103" i="1" s="1"/>
  <c r="AD103" i="1"/>
  <c r="AF102" i="1"/>
  <c r="AE102" i="1"/>
  <c r="AD102" i="1"/>
  <c r="AE101" i="1"/>
  <c r="AF101" i="1" s="1"/>
  <c r="AD101" i="1"/>
  <c r="AE100" i="1"/>
  <c r="AF100" i="1" s="1"/>
  <c r="AD100" i="1"/>
  <c r="AE99" i="1"/>
  <c r="AF99" i="1" s="1"/>
  <c r="AD99" i="1"/>
  <c r="AF98" i="1"/>
  <c r="AE98" i="1"/>
  <c r="AD98" i="1"/>
  <c r="AE97" i="1"/>
  <c r="AF97" i="1" s="1"/>
  <c r="AD97" i="1"/>
  <c r="AE96" i="1"/>
  <c r="AF96" i="1" s="1"/>
  <c r="AD96" i="1"/>
  <c r="AE95" i="1"/>
  <c r="AF95" i="1" s="1"/>
  <c r="AD95" i="1"/>
  <c r="AF94" i="1"/>
  <c r="AE94" i="1"/>
  <c r="AD94" i="1"/>
  <c r="AE93" i="1"/>
  <c r="AF93" i="1" s="1"/>
  <c r="AD93" i="1"/>
  <c r="AE92" i="1"/>
  <c r="AF92" i="1" s="1"/>
  <c r="AD92" i="1"/>
  <c r="AE91" i="1"/>
  <c r="AF91" i="1" s="1"/>
  <c r="AD91" i="1"/>
  <c r="AF90" i="1"/>
  <c r="AE90" i="1"/>
  <c r="AD90" i="1"/>
  <c r="AE89" i="1"/>
  <c r="AF89" i="1" s="1"/>
  <c r="AD89" i="1"/>
  <c r="AE88" i="1"/>
  <c r="AF88" i="1" s="1"/>
  <c r="AD88" i="1"/>
  <c r="AE87" i="1"/>
  <c r="AF87" i="1" s="1"/>
  <c r="AD87" i="1"/>
  <c r="AF86" i="1"/>
  <c r="AE86" i="1"/>
  <c r="AD86" i="1"/>
  <c r="AE85" i="1"/>
  <c r="AF85" i="1" s="1"/>
  <c r="AD85" i="1"/>
  <c r="AE84" i="1"/>
  <c r="AF84" i="1" s="1"/>
  <c r="AD84" i="1"/>
  <c r="AE83" i="1"/>
  <c r="AF83" i="1" s="1"/>
  <c r="AD83" i="1"/>
  <c r="AF82" i="1"/>
  <c r="AE82" i="1"/>
  <c r="AD82" i="1"/>
  <c r="AE81" i="1"/>
  <c r="AF81" i="1" s="1"/>
  <c r="AD81" i="1"/>
  <c r="AE80" i="1"/>
  <c r="AF80" i="1" s="1"/>
  <c r="AD80" i="1"/>
  <c r="AE79" i="1"/>
  <c r="AF79" i="1" s="1"/>
  <c r="AD79" i="1"/>
  <c r="AF78" i="1"/>
  <c r="AE78" i="1"/>
  <c r="AD78" i="1"/>
  <c r="AE77" i="1"/>
  <c r="AF77" i="1" s="1"/>
  <c r="AD77" i="1"/>
  <c r="AE76" i="1"/>
  <c r="AF76" i="1" s="1"/>
  <c r="AD76" i="1"/>
  <c r="AE75" i="1"/>
  <c r="AF75" i="1" s="1"/>
  <c r="AD75" i="1"/>
  <c r="AF74" i="1"/>
  <c r="AE74" i="1"/>
  <c r="AD74" i="1"/>
  <c r="AE73" i="1"/>
  <c r="AF73" i="1" s="1"/>
  <c r="AD73" i="1"/>
  <c r="AE72" i="1"/>
  <c r="AF72" i="1" s="1"/>
  <c r="AD72" i="1"/>
  <c r="AE71" i="1"/>
  <c r="AF71" i="1" s="1"/>
  <c r="AD71" i="1"/>
  <c r="AF70" i="1"/>
  <c r="AE70" i="1"/>
  <c r="AD70" i="1"/>
  <c r="AE69" i="1"/>
  <c r="AF69" i="1" s="1"/>
  <c r="AD69" i="1"/>
  <c r="AE68" i="1"/>
  <c r="AF68" i="1" s="1"/>
  <c r="AD68" i="1"/>
  <c r="AE67" i="1"/>
  <c r="AF67" i="1" s="1"/>
  <c r="AD67" i="1"/>
  <c r="AF66" i="1"/>
  <c r="AE66" i="1"/>
  <c r="AD66" i="1"/>
  <c r="AE65" i="1"/>
  <c r="AF65" i="1" s="1"/>
  <c r="AD65" i="1"/>
  <c r="AE64" i="1"/>
  <c r="AF64" i="1" s="1"/>
  <c r="AD64" i="1"/>
  <c r="AE63" i="1"/>
  <c r="AF63" i="1" s="1"/>
  <c r="AD63" i="1"/>
  <c r="AF62" i="1"/>
  <c r="AE62" i="1"/>
  <c r="AD62" i="1"/>
  <c r="AE61" i="1"/>
  <c r="AF61" i="1" s="1"/>
  <c r="AD61" i="1"/>
  <c r="AE60" i="1"/>
  <c r="AF60" i="1" s="1"/>
  <c r="AD60" i="1"/>
  <c r="AE59" i="1"/>
  <c r="AF59" i="1" s="1"/>
  <c r="AD59" i="1"/>
  <c r="AF58" i="1"/>
  <c r="AE58" i="1"/>
  <c r="AD58" i="1"/>
  <c r="AE57" i="1"/>
  <c r="AF57" i="1" s="1"/>
  <c r="AD57" i="1"/>
  <c r="AE56" i="1"/>
  <c r="AF56" i="1" s="1"/>
  <c r="AD56" i="1"/>
  <c r="AE55" i="1"/>
  <c r="AF55" i="1" s="1"/>
  <c r="AD55" i="1"/>
  <c r="AF54" i="1"/>
  <c r="AE54" i="1"/>
  <c r="AD54" i="1"/>
  <c r="AE53" i="1"/>
  <c r="AF53" i="1" s="1"/>
  <c r="AD53" i="1"/>
  <c r="AE52" i="1"/>
  <c r="AF52" i="1" s="1"/>
  <c r="AD52" i="1"/>
  <c r="AE51" i="1"/>
  <c r="AF51" i="1" s="1"/>
  <c r="AD51" i="1"/>
  <c r="AF50" i="1"/>
  <c r="AE50" i="1"/>
  <c r="AD50" i="1"/>
  <c r="AE49" i="1"/>
  <c r="AF49" i="1" s="1"/>
  <c r="AD49" i="1"/>
  <c r="AE48" i="1"/>
  <c r="AF48" i="1" s="1"/>
  <c r="AD48" i="1"/>
  <c r="AE47" i="1"/>
  <c r="AF47" i="1" s="1"/>
  <c r="AD47" i="1"/>
  <c r="AF46" i="1"/>
  <c r="AE46" i="1"/>
  <c r="AD46" i="1"/>
  <c r="AE45" i="1"/>
  <c r="AF45" i="1" s="1"/>
  <c r="AD45" i="1"/>
  <c r="AE44" i="1"/>
  <c r="AF44" i="1" s="1"/>
  <c r="AD44" i="1"/>
  <c r="AE43" i="1"/>
  <c r="AF43" i="1" s="1"/>
  <c r="AD43" i="1"/>
  <c r="AF42" i="1"/>
  <c r="AE42" i="1"/>
  <c r="AD42" i="1"/>
  <c r="AE41" i="1"/>
  <c r="AF41" i="1" s="1"/>
  <c r="AD41" i="1"/>
  <c r="AE40" i="1"/>
  <c r="AF40" i="1" s="1"/>
  <c r="AD40" i="1"/>
  <c r="AE39" i="1"/>
  <c r="AF39" i="1" s="1"/>
  <c r="AD39" i="1"/>
  <c r="AF38" i="1"/>
  <c r="AE38" i="1"/>
  <c r="AD38" i="1"/>
  <c r="AE37" i="1"/>
  <c r="AF37" i="1" s="1"/>
  <c r="AD37" i="1"/>
  <c r="AE36" i="1"/>
  <c r="AF36" i="1" s="1"/>
  <c r="AD36" i="1"/>
  <c r="AE35" i="1"/>
  <c r="AF35" i="1" s="1"/>
  <c r="AD35" i="1"/>
  <c r="AF34" i="1"/>
  <c r="AE34" i="1"/>
  <c r="AD34" i="1"/>
  <c r="AG33" i="1"/>
  <c r="AE33" i="1"/>
  <c r="AF33" i="1" s="1"/>
  <c r="AC33" i="1"/>
  <c r="AD33" i="1" s="1"/>
  <c r="AG32" i="1"/>
  <c r="AE32" i="1" s="1"/>
  <c r="AF32" i="1" s="1"/>
  <c r="AC32" i="1"/>
  <c r="AG31" i="1"/>
  <c r="AE31" i="1" s="1"/>
  <c r="AF31" i="1" s="1"/>
  <c r="AC31" i="1"/>
  <c r="AG30" i="1"/>
  <c r="AE30" i="1" s="1"/>
  <c r="AF30" i="1" s="1"/>
  <c r="AC30" i="1"/>
  <c r="AD30" i="1" s="1"/>
  <c r="AG29" i="1"/>
  <c r="AC29" i="1"/>
  <c r="AD29" i="1" s="1"/>
  <c r="AG28" i="1"/>
  <c r="AC28" i="1"/>
  <c r="AG27" i="1"/>
  <c r="AC27" i="1"/>
  <c r="AD27" i="1" s="1"/>
  <c r="AG26" i="1"/>
  <c r="AC26" i="1"/>
  <c r="AD26" i="1" s="1"/>
  <c r="AG25" i="1"/>
  <c r="AC25" i="1"/>
  <c r="AG24" i="1"/>
  <c r="AC24" i="1"/>
  <c r="AG23" i="1"/>
  <c r="AC23" i="1"/>
  <c r="AG22" i="1"/>
  <c r="AC22" i="1"/>
  <c r="AG21" i="1"/>
  <c r="AC21" i="1"/>
  <c r="AG20" i="1"/>
  <c r="AC20" i="1"/>
  <c r="AD20" i="1" s="1"/>
  <c r="AG19" i="1"/>
  <c r="AC19" i="1"/>
  <c r="AG18" i="1"/>
  <c r="AE18" i="1"/>
  <c r="AF18" i="1" s="1"/>
  <c r="AC18" i="1"/>
  <c r="AD18" i="1" s="1"/>
  <c r="AG17" i="1"/>
  <c r="AC17" i="1"/>
  <c r="AG16" i="1"/>
  <c r="AE16" i="1" s="1"/>
  <c r="AF16" i="1" s="1"/>
  <c r="AC16" i="1"/>
  <c r="AG15" i="1"/>
  <c r="AC15" i="1"/>
  <c r="AG14" i="1"/>
  <c r="AC14" i="1"/>
  <c r="AD14" i="1" s="1"/>
  <c r="AG13" i="1"/>
  <c r="AC13" i="1"/>
  <c r="AD13" i="1" l="1"/>
  <c r="AD15" i="1"/>
  <c r="AD17" i="1"/>
  <c r="AE22" i="1"/>
  <c r="AF22" i="1" s="1"/>
  <c r="AE24" i="1"/>
  <c r="AF24" i="1" s="1"/>
  <c r="AE26" i="1"/>
  <c r="AF26" i="1" s="1"/>
  <c r="AE28" i="1"/>
  <c r="AF28" i="1" s="1"/>
  <c r="AE19" i="1"/>
  <c r="AF19" i="1" s="1"/>
  <c r="AE21" i="1"/>
  <c r="AF21" i="1" s="1"/>
  <c r="AE23" i="1"/>
  <c r="AF23" i="1" s="1"/>
  <c r="AE25" i="1"/>
  <c r="AF25" i="1" s="1"/>
  <c r="AE29" i="1"/>
  <c r="AF29" i="1" s="1"/>
  <c r="AE14" i="1"/>
  <c r="AF14" i="1" s="1"/>
  <c r="AE13" i="1"/>
  <c r="AF13" i="1" s="1"/>
  <c r="AG12" i="1"/>
  <c r="AE17" i="1"/>
  <c r="AF17" i="1" s="1"/>
  <c r="AD16" i="1"/>
  <c r="AE20" i="1"/>
  <c r="AF20" i="1" s="1"/>
  <c r="AD23" i="1"/>
  <c r="AD25" i="1"/>
  <c r="AE27" i="1"/>
  <c r="AF27" i="1" s="1"/>
  <c r="AD32" i="1"/>
  <c r="AD19" i="1"/>
  <c r="AD21" i="1"/>
  <c r="AD22" i="1"/>
  <c r="AD28" i="1"/>
  <c r="AD24" i="1"/>
  <c r="AD31" i="1"/>
  <c r="AE15" i="1"/>
  <c r="AF15" i="1" s="1"/>
  <c r="AC12" i="1"/>
  <c r="Y12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Y20" i="1" s="1"/>
  <c r="AB19" i="1"/>
  <c r="AB18" i="1"/>
  <c r="AB17" i="1"/>
  <c r="AB16" i="1"/>
  <c r="AB15" i="1"/>
  <c r="AB14" i="1"/>
  <c r="AB13" i="1"/>
  <c r="Z26" i="1"/>
  <c r="AA26" i="1" s="1"/>
  <c r="Y21" i="1"/>
  <c r="Z19" i="1"/>
  <c r="AA19" i="1" s="1"/>
  <c r="Z17" i="1"/>
  <c r="AA17" i="1" s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Z23" i="1"/>
  <c r="AA23" i="1" s="1"/>
  <c r="Y25" i="1"/>
  <c r="Z323" i="1"/>
  <c r="AA323" i="1" s="1"/>
  <c r="Y323" i="1"/>
  <c r="AA322" i="1"/>
  <c r="Z322" i="1"/>
  <c r="Y322" i="1"/>
  <c r="Z321" i="1"/>
  <c r="AA321" i="1" s="1"/>
  <c r="Y321" i="1"/>
  <c r="AA320" i="1"/>
  <c r="Z320" i="1"/>
  <c r="Y320" i="1"/>
  <c r="Z319" i="1"/>
  <c r="AA319" i="1" s="1"/>
  <c r="Y319" i="1"/>
  <c r="AA318" i="1"/>
  <c r="Z318" i="1"/>
  <c r="Y318" i="1"/>
  <c r="Z317" i="1"/>
  <c r="AA317" i="1" s="1"/>
  <c r="Y317" i="1"/>
  <c r="AA316" i="1"/>
  <c r="Z316" i="1"/>
  <c r="Y316" i="1"/>
  <c r="Z315" i="1"/>
  <c r="AA315" i="1" s="1"/>
  <c r="Y315" i="1"/>
  <c r="AA314" i="1"/>
  <c r="Z314" i="1"/>
  <c r="Y314" i="1"/>
  <c r="Z313" i="1"/>
  <c r="AA313" i="1" s="1"/>
  <c r="Y313" i="1"/>
  <c r="AA312" i="1"/>
  <c r="Z312" i="1"/>
  <c r="Y312" i="1"/>
  <c r="Z311" i="1"/>
  <c r="AA311" i="1" s="1"/>
  <c r="Y311" i="1"/>
  <c r="AA310" i="1"/>
  <c r="Z310" i="1"/>
  <c r="Y310" i="1"/>
  <c r="Z309" i="1"/>
  <c r="AA309" i="1" s="1"/>
  <c r="Y309" i="1"/>
  <c r="AA308" i="1"/>
  <c r="Z308" i="1"/>
  <c r="Y308" i="1"/>
  <c r="Z307" i="1"/>
  <c r="AA307" i="1" s="1"/>
  <c r="Y307" i="1"/>
  <c r="AA306" i="1"/>
  <c r="Z306" i="1"/>
  <c r="Y306" i="1"/>
  <c r="Z305" i="1"/>
  <c r="AA305" i="1" s="1"/>
  <c r="Y305" i="1"/>
  <c r="AA304" i="1"/>
  <c r="Z304" i="1"/>
  <c r="Y304" i="1"/>
  <c r="Z303" i="1"/>
  <c r="AA303" i="1" s="1"/>
  <c r="Y303" i="1"/>
  <c r="AA302" i="1"/>
  <c r="Z302" i="1"/>
  <c r="Y302" i="1"/>
  <c r="Z301" i="1"/>
  <c r="AA301" i="1" s="1"/>
  <c r="Y301" i="1"/>
  <c r="AA300" i="1"/>
  <c r="Z300" i="1"/>
  <c r="Y300" i="1"/>
  <c r="Z299" i="1"/>
  <c r="AA299" i="1" s="1"/>
  <c r="Y299" i="1"/>
  <c r="AA298" i="1"/>
  <c r="Z298" i="1"/>
  <c r="Y298" i="1"/>
  <c r="Z297" i="1"/>
  <c r="AA297" i="1" s="1"/>
  <c r="Y297" i="1"/>
  <c r="AA296" i="1"/>
  <c r="Z296" i="1"/>
  <c r="Y296" i="1"/>
  <c r="Z295" i="1"/>
  <c r="AA295" i="1" s="1"/>
  <c r="Y295" i="1"/>
  <c r="AA294" i="1"/>
  <c r="Z294" i="1"/>
  <c r="Y294" i="1"/>
  <c r="Z293" i="1"/>
  <c r="AA293" i="1" s="1"/>
  <c r="Y293" i="1"/>
  <c r="AA292" i="1"/>
  <c r="Z292" i="1"/>
  <c r="Y292" i="1"/>
  <c r="Z291" i="1"/>
  <c r="AA291" i="1" s="1"/>
  <c r="Y291" i="1"/>
  <c r="AA290" i="1"/>
  <c r="Z290" i="1"/>
  <c r="Y290" i="1"/>
  <c r="Z289" i="1"/>
  <c r="AA289" i="1" s="1"/>
  <c r="Y289" i="1"/>
  <c r="AA288" i="1"/>
  <c r="Z288" i="1"/>
  <c r="Y288" i="1"/>
  <c r="Z287" i="1"/>
  <c r="AA287" i="1" s="1"/>
  <c r="Y287" i="1"/>
  <c r="AA286" i="1"/>
  <c r="Z286" i="1"/>
  <c r="Y286" i="1"/>
  <c r="Z285" i="1"/>
  <c r="AA285" i="1" s="1"/>
  <c r="Y285" i="1"/>
  <c r="AA284" i="1"/>
  <c r="Z284" i="1"/>
  <c r="Y284" i="1"/>
  <c r="Z283" i="1"/>
  <c r="AA283" i="1" s="1"/>
  <c r="Y283" i="1"/>
  <c r="AA282" i="1"/>
  <c r="Z282" i="1"/>
  <c r="Y282" i="1"/>
  <c r="Z281" i="1"/>
  <c r="AA281" i="1" s="1"/>
  <c r="Y281" i="1"/>
  <c r="AA280" i="1"/>
  <c r="Z280" i="1"/>
  <c r="Y280" i="1"/>
  <c r="Z279" i="1"/>
  <c r="AA279" i="1" s="1"/>
  <c r="Y279" i="1"/>
  <c r="AA278" i="1"/>
  <c r="Z278" i="1"/>
  <c r="Y278" i="1"/>
  <c r="Z277" i="1"/>
  <c r="AA277" i="1" s="1"/>
  <c r="Y277" i="1"/>
  <c r="AA276" i="1"/>
  <c r="Z276" i="1"/>
  <c r="Y276" i="1"/>
  <c r="Z275" i="1"/>
  <c r="AA275" i="1" s="1"/>
  <c r="Y275" i="1"/>
  <c r="AA274" i="1"/>
  <c r="Z274" i="1"/>
  <c r="Y274" i="1"/>
  <c r="Z273" i="1"/>
  <c r="AA273" i="1" s="1"/>
  <c r="Y273" i="1"/>
  <c r="AA272" i="1"/>
  <c r="Z272" i="1"/>
  <c r="Y272" i="1"/>
  <c r="Z271" i="1"/>
  <c r="AA271" i="1" s="1"/>
  <c r="Y271" i="1"/>
  <c r="AA270" i="1"/>
  <c r="Z270" i="1"/>
  <c r="Y270" i="1"/>
  <c r="Z269" i="1"/>
  <c r="AA269" i="1" s="1"/>
  <c r="Y269" i="1"/>
  <c r="AA268" i="1"/>
  <c r="Z268" i="1"/>
  <c r="Y268" i="1"/>
  <c r="Z267" i="1"/>
  <c r="AA267" i="1" s="1"/>
  <c r="Y267" i="1"/>
  <c r="AA266" i="1"/>
  <c r="Z266" i="1"/>
  <c r="Y266" i="1"/>
  <c r="Z265" i="1"/>
  <c r="AA265" i="1" s="1"/>
  <c r="Y265" i="1"/>
  <c r="AA264" i="1"/>
  <c r="Z264" i="1"/>
  <c r="Y264" i="1"/>
  <c r="Z263" i="1"/>
  <c r="AA263" i="1" s="1"/>
  <c r="Y263" i="1"/>
  <c r="AA262" i="1"/>
  <c r="Z262" i="1"/>
  <c r="Y262" i="1"/>
  <c r="Z261" i="1"/>
  <c r="AA261" i="1" s="1"/>
  <c r="Y261" i="1"/>
  <c r="AA260" i="1"/>
  <c r="Z260" i="1"/>
  <c r="Y260" i="1"/>
  <c r="Z259" i="1"/>
  <c r="AA259" i="1" s="1"/>
  <c r="Y259" i="1"/>
  <c r="AA258" i="1"/>
  <c r="Z258" i="1"/>
  <c r="Y258" i="1"/>
  <c r="Z257" i="1"/>
  <c r="AA257" i="1" s="1"/>
  <c r="Y257" i="1"/>
  <c r="AA256" i="1"/>
  <c r="Z256" i="1"/>
  <c r="Y256" i="1"/>
  <c r="Z255" i="1"/>
  <c r="AA255" i="1" s="1"/>
  <c r="Y255" i="1"/>
  <c r="AA254" i="1"/>
  <c r="Z254" i="1"/>
  <c r="Y254" i="1"/>
  <c r="Z253" i="1"/>
  <c r="AA253" i="1" s="1"/>
  <c r="Y253" i="1"/>
  <c r="AA252" i="1"/>
  <c r="Z252" i="1"/>
  <c r="Y252" i="1"/>
  <c r="Z251" i="1"/>
  <c r="AA251" i="1" s="1"/>
  <c r="Y251" i="1"/>
  <c r="AA250" i="1"/>
  <c r="Z250" i="1"/>
  <c r="Y250" i="1"/>
  <c r="Z249" i="1"/>
  <c r="AA249" i="1" s="1"/>
  <c r="Y249" i="1"/>
  <c r="AA248" i="1"/>
  <c r="Z248" i="1"/>
  <c r="Y248" i="1"/>
  <c r="Z247" i="1"/>
  <c r="AA247" i="1" s="1"/>
  <c r="Y247" i="1"/>
  <c r="AA246" i="1"/>
  <c r="Z246" i="1"/>
  <c r="Y246" i="1"/>
  <c r="Z245" i="1"/>
  <c r="AA245" i="1" s="1"/>
  <c r="Y245" i="1"/>
  <c r="AA244" i="1"/>
  <c r="Z244" i="1"/>
  <c r="Y244" i="1"/>
  <c r="Z243" i="1"/>
  <c r="AA243" i="1" s="1"/>
  <c r="Y243" i="1"/>
  <c r="AA242" i="1"/>
  <c r="Z242" i="1"/>
  <c r="Y242" i="1"/>
  <c r="Z241" i="1"/>
  <c r="AA241" i="1" s="1"/>
  <c r="Y241" i="1"/>
  <c r="AA240" i="1"/>
  <c r="Z240" i="1"/>
  <c r="Y240" i="1"/>
  <c r="Z239" i="1"/>
  <c r="AA239" i="1" s="1"/>
  <c r="Y239" i="1"/>
  <c r="AA238" i="1"/>
  <c r="Z238" i="1"/>
  <c r="Y238" i="1"/>
  <c r="Z237" i="1"/>
  <c r="AA237" i="1" s="1"/>
  <c r="Y237" i="1"/>
  <c r="AA236" i="1"/>
  <c r="Z236" i="1"/>
  <c r="Y236" i="1"/>
  <c r="Z235" i="1"/>
  <c r="AA235" i="1" s="1"/>
  <c r="Y235" i="1"/>
  <c r="AA234" i="1"/>
  <c r="Z234" i="1"/>
  <c r="Y234" i="1"/>
  <c r="Z233" i="1"/>
  <c r="AA233" i="1" s="1"/>
  <c r="Y233" i="1"/>
  <c r="AA232" i="1"/>
  <c r="Z232" i="1"/>
  <c r="Y232" i="1"/>
  <c r="Z231" i="1"/>
  <c r="AA231" i="1" s="1"/>
  <c r="Y231" i="1"/>
  <c r="AA230" i="1"/>
  <c r="Z230" i="1"/>
  <c r="Y230" i="1"/>
  <c r="Z229" i="1"/>
  <c r="AA229" i="1" s="1"/>
  <c r="Y229" i="1"/>
  <c r="AA228" i="1"/>
  <c r="Z228" i="1"/>
  <c r="Y228" i="1"/>
  <c r="Z227" i="1"/>
  <c r="AA227" i="1" s="1"/>
  <c r="Y227" i="1"/>
  <c r="AA226" i="1"/>
  <c r="Z226" i="1"/>
  <c r="Y226" i="1"/>
  <c r="Z225" i="1"/>
  <c r="AA225" i="1" s="1"/>
  <c r="Y225" i="1"/>
  <c r="AA224" i="1"/>
  <c r="Z224" i="1"/>
  <c r="Y224" i="1"/>
  <c r="Z223" i="1"/>
  <c r="AA223" i="1" s="1"/>
  <c r="Y223" i="1"/>
  <c r="AA222" i="1"/>
  <c r="Z222" i="1"/>
  <c r="Y222" i="1"/>
  <c r="Z221" i="1"/>
  <c r="AA221" i="1" s="1"/>
  <c r="Y221" i="1"/>
  <c r="AA220" i="1"/>
  <c r="Z220" i="1"/>
  <c r="Y220" i="1"/>
  <c r="Z219" i="1"/>
  <c r="AA219" i="1" s="1"/>
  <c r="Y219" i="1"/>
  <c r="AA218" i="1"/>
  <c r="Z218" i="1"/>
  <c r="Y218" i="1"/>
  <c r="Z217" i="1"/>
  <c r="AA217" i="1" s="1"/>
  <c r="Y217" i="1"/>
  <c r="AA216" i="1"/>
  <c r="Z216" i="1"/>
  <c r="Y216" i="1"/>
  <c r="Z215" i="1"/>
  <c r="AA215" i="1" s="1"/>
  <c r="Y215" i="1"/>
  <c r="AA214" i="1"/>
  <c r="Z214" i="1"/>
  <c r="Y214" i="1"/>
  <c r="Z213" i="1"/>
  <c r="AA213" i="1" s="1"/>
  <c r="Y213" i="1"/>
  <c r="AA212" i="1"/>
  <c r="Z212" i="1"/>
  <c r="Y212" i="1"/>
  <c r="Z211" i="1"/>
  <c r="AA211" i="1" s="1"/>
  <c r="Y211" i="1"/>
  <c r="AA210" i="1"/>
  <c r="Z210" i="1"/>
  <c r="Y210" i="1"/>
  <c r="Z209" i="1"/>
  <c r="AA209" i="1" s="1"/>
  <c r="Y209" i="1"/>
  <c r="AA208" i="1"/>
  <c r="Z208" i="1"/>
  <c r="Y208" i="1"/>
  <c r="Z207" i="1"/>
  <c r="AA207" i="1" s="1"/>
  <c r="Y207" i="1"/>
  <c r="AA206" i="1"/>
  <c r="Z206" i="1"/>
  <c r="Y206" i="1"/>
  <c r="Z205" i="1"/>
  <c r="AA205" i="1" s="1"/>
  <c r="Y205" i="1"/>
  <c r="AA204" i="1"/>
  <c r="Z204" i="1"/>
  <c r="Y204" i="1"/>
  <c r="Z203" i="1"/>
  <c r="AA203" i="1" s="1"/>
  <c r="Y203" i="1"/>
  <c r="AA202" i="1"/>
  <c r="Z202" i="1"/>
  <c r="Y202" i="1"/>
  <c r="Z201" i="1"/>
  <c r="AA201" i="1" s="1"/>
  <c r="Y201" i="1"/>
  <c r="AA200" i="1"/>
  <c r="Z200" i="1"/>
  <c r="Y200" i="1"/>
  <c r="Z199" i="1"/>
  <c r="AA199" i="1" s="1"/>
  <c r="Y199" i="1"/>
  <c r="AA198" i="1"/>
  <c r="Z198" i="1"/>
  <c r="Y198" i="1"/>
  <c r="Z197" i="1"/>
  <c r="AA197" i="1" s="1"/>
  <c r="Y197" i="1"/>
  <c r="AA196" i="1"/>
  <c r="Z196" i="1"/>
  <c r="Y196" i="1"/>
  <c r="Z195" i="1"/>
  <c r="AA195" i="1" s="1"/>
  <c r="Y195" i="1"/>
  <c r="AA194" i="1"/>
  <c r="Z194" i="1"/>
  <c r="Y194" i="1"/>
  <c r="Z193" i="1"/>
  <c r="AA193" i="1" s="1"/>
  <c r="Y193" i="1"/>
  <c r="AA192" i="1"/>
  <c r="Z192" i="1"/>
  <c r="Y192" i="1"/>
  <c r="Z191" i="1"/>
  <c r="AA191" i="1" s="1"/>
  <c r="Y191" i="1"/>
  <c r="AA190" i="1"/>
  <c r="Z190" i="1"/>
  <c r="Y190" i="1"/>
  <c r="Z189" i="1"/>
  <c r="AA189" i="1" s="1"/>
  <c r="Y189" i="1"/>
  <c r="AA188" i="1"/>
  <c r="Z188" i="1"/>
  <c r="Y188" i="1"/>
  <c r="Z187" i="1"/>
  <c r="AA187" i="1" s="1"/>
  <c r="Y187" i="1"/>
  <c r="AA186" i="1"/>
  <c r="Z186" i="1"/>
  <c r="Y186" i="1"/>
  <c r="Z185" i="1"/>
  <c r="AA185" i="1" s="1"/>
  <c r="Y185" i="1"/>
  <c r="AA184" i="1"/>
  <c r="Z184" i="1"/>
  <c r="Y184" i="1"/>
  <c r="Z183" i="1"/>
  <c r="AA183" i="1" s="1"/>
  <c r="Y183" i="1"/>
  <c r="AA182" i="1"/>
  <c r="Z182" i="1"/>
  <c r="Y182" i="1"/>
  <c r="Z181" i="1"/>
  <c r="AA181" i="1" s="1"/>
  <c r="Y181" i="1"/>
  <c r="AA180" i="1"/>
  <c r="Z180" i="1"/>
  <c r="Y180" i="1"/>
  <c r="Z179" i="1"/>
  <c r="AA179" i="1" s="1"/>
  <c r="Y179" i="1"/>
  <c r="AA178" i="1"/>
  <c r="Z178" i="1"/>
  <c r="Y178" i="1"/>
  <c r="Z177" i="1"/>
  <c r="AA177" i="1" s="1"/>
  <c r="Y177" i="1"/>
  <c r="AA176" i="1"/>
  <c r="Z176" i="1"/>
  <c r="Y176" i="1"/>
  <c r="Z175" i="1"/>
  <c r="AA175" i="1" s="1"/>
  <c r="Y175" i="1"/>
  <c r="AA174" i="1"/>
  <c r="Z174" i="1"/>
  <c r="Y174" i="1"/>
  <c r="Z173" i="1"/>
  <c r="AA173" i="1" s="1"/>
  <c r="Y173" i="1"/>
  <c r="AA172" i="1"/>
  <c r="Z172" i="1"/>
  <c r="Y172" i="1"/>
  <c r="Z171" i="1"/>
  <c r="AA171" i="1" s="1"/>
  <c r="Y171" i="1"/>
  <c r="AA170" i="1"/>
  <c r="Z170" i="1"/>
  <c r="Y170" i="1"/>
  <c r="Z169" i="1"/>
  <c r="AA169" i="1" s="1"/>
  <c r="Y169" i="1"/>
  <c r="AA168" i="1"/>
  <c r="Z168" i="1"/>
  <c r="Y168" i="1"/>
  <c r="Z167" i="1"/>
  <c r="AA167" i="1" s="1"/>
  <c r="Y167" i="1"/>
  <c r="AA166" i="1"/>
  <c r="Z166" i="1"/>
  <c r="Y166" i="1"/>
  <c r="Z165" i="1"/>
  <c r="AA165" i="1" s="1"/>
  <c r="Y165" i="1"/>
  <c r="AA164" i="1"/>
  <c r="Z164" i="1"/>
  <c r="Y164" i="1"/>
  <c r="Z163" i="1"/>
  <c r="AA163" i="1" s="1"/>
  <c r="Y163" i="1"/>
  <c r="AA162" i="1"/>
  <c r="Z162" i="1"/>
  <c r="Y162" i="1"/>
  <c r="Z161" i="1"/>
  <c r="AA161" i="1" s="1"/>
  <c r="Y161" i="1"/>
  <c r="AA160" i="1"/>
  <c r="Z160" i="1"/>
  <c r="Y160" i="1"/>
  <c r="Z159" i="1"/>
  <c r="AA159" i="1" s="1"/>
  <c r="Y159" i="1"/>
  <c r="AA158" i="1"/>
  <c r="Z158" i="1"/>
  <c r="Y158" i="1"/>
  <c r="Z157" i="1"/>
  <c r="AA157" i="1" s="1"/>
  <c r="Y157" i="1"/>
  <c r="AA156" i="1"/>
  <c r="Z156" i="1"/>
  <c r="Y156" i="1"/>
  <c r="Z155" i="1"/>
  <c r="AA155" i="1" s="1"/>
  <c r="Y155" i="1"/>
  <c r="AA154" i="1"/>
  <c r="Z154" i="1"/>
  <c r="Y154" i="1"/>
  <c r="Z153" i="1"/>
  <c r="AA153" i="1" s="1"/>
  <c r="Y153" i="1"/>
  <c r="AA152" i="1"/>
  <c r="Z152" i="1"/>
  <c r="Y152" i="1"/>
  <c r="Z151" i="1"/>
  <c r="AA151" i="1" s="1"/>
  <c r="Y151" i="1"/>
  <c r="AA150" i="1"/>
  <c r="Z150" i="1"/>
  <c r="Y150" i="1"/>
  <c r="Z149" i="1"/>
  <c r="AA149" i="1" s="1"/>
  <c r="Y149" i="1"/>
  <c r="AA148" i="1"/>
  <c r="Z148" i="1"/>
  <c r="Y148" i="1"/>
  <c r="Z147" i="1"/>
  <c r="AA147" i="1" s="1"/>
  <c r="Y147" i="1"/>
  <c r="AA146" i="1"/>
  <c r="Z146" i="1"/>
  <c r="Y146" i="1"/>
  <c r="Z145" i="1"/>
  <c r="AA145" i="1" s="1"/>
  <c r="Y145" i="1"/>
  <c r="AA144" i="1"/>
  <c r="Z144" i="1"/>
  <c r="Y144" i="1"/>
  <c r="Z143" i="1"/>
  <c r="AA143" i="1" s="1"/>
  <c r="Y143" i="1"/>
  <c r="AA142" i="1"/>
  <c r="Z142" i="1"/>
  <c r="Y142" i="1"/>
  <c r="Z141" i="1"/>
  <c r="AA141" i="1" s="1"/>
  <c r="Y141" i="1"/>
  <c r="AA140" i="1"/>
  <c r="Z140" i="1"/>
  <c r="Y140" i="1"/>
  <c r="Z139" i="1"/>
  <c r="AA139" i="1" s="1"/>
  <c r="Y139" i="1"/>
  <c r="AA138" i="1"/>
  <c r="Z138" i="1"/>
  <c r="Y138" i="1"/>
  <c r="Z137" i="1"/>
  <c r="AA137" i="1" s="1"/>
  <c r="Y137" i="1"/>
  <c r="AA136" i="1"/>
  <c r="Z136" i="1"/>
  <c r="Y136" i="1"/>
  <c r="Z135" i="1"/>
  <c r="AA135" i="1" s="1"/>
  <c r="Y135" i="1"/>
  <c r="AA134" i="1"/>
  <c r="Z134" i="1"/>
  <c r="Y134" i="1"/>
  <c r="Z133" i="1"/>
  <c r="AA133" i="1" s="1"/>
  <c r="Y133" i="1"/>
  <c r="AA132" i="1"/>
  <c r="Z132" i="1"/>
  <c r="Y132" i="1"/>
  <c r="Z131" i="1"/>
  <c r="AA131" i="1" s="1"/>
  <c r="Y131" i="1"/>
  <c r="AA130" i="1"/>
  <c r="Z130" i="1"/>
  <c r="Y130" i="1"/>
  <c r="Z129" i="1"/>
  <c r="AA129" i="1" s="1"/>
  <c r="Y129" i="1"/>
  <c r="AA128" i="1"/>
  <c r="Z128" i="1"/>
  <c r="Y128" i="1"/>
  <c r="Z127" i="1"/>
  <c r="AA127" i="1" s="1"/>
  <c r="Y127" i="1"/>
  <c r="AA126" i="1"/>
  <c r="Z126" i="1"/>
  <c r="Y126" i="1"/>
  <c r="Z125" i="1"/>
  <c r="AA125" i="1" s="1"/>
  <c r="Y125" i="1"/>
  <c r="AA124" i="1"/>
  <c r="Z124" i="1"/>
  <c r="Y124" i="1"/>
  <c r="Z123" i="1"/>
  <c r="AA123" i="1" s="1"/>
  <c r="Y123" i="1"/>
  <c r="AA122" i="1"/>
  <c r="Z122" i="1"/>
  <c r="Y122" i="1"/>
  <c r="Z121" i="1"/>
  <c r="AA121" i="1" s="1"/>
  <c r="Y121" i="1"/>
  <c r="AA120" i="1"/>
  <c r="Z120" i="1"/>
  <c r="Y120" i="1"/>
  <c r="Z119" i="1"/>
  <c r="AA119" i="1" s="1"/>
  <c r="Y119" i="1"/>
  <c r="AA118" i="1"/>
  <c r="Z118" i="1"/>
  <c r="Y118" i="1"/>
  <c r="Z117" i="1"/>
  <c r="AA117" i="1" s="1"/>
  <c r="Y117" i="1"/>
  <c r="AA116" i="1"/>
  <c r="Z116" i="1"/>
  <c r="Y116" i="1"/>
  <c r="Z115" i="1"/>
  <c r="AA115" i="1" s="1"/>
  <c r="Y115" i="1"/>
  <c r="AA114" i="1"/>
  <c r="Z114" i="1"/>
  <c r="Y114" i="1"/>
  <c r="Z113" i="1"/>
  <c r="AA113" i="1" s="1"/>
  <c r="Y113" i="1"/>
  <c r="AA112" i="1"/>
  <c r="Z112" i="1"/>
  <c r="Y112" i="1"/>
  <c r="Z111" i="1"/>
  <c r="AA111" i="1" s="1"/>
  <c r="Y111" i="1"/>
  <c r="AA110" i="1"/>
  <c r="Z110" i="1"/>
  <c r="Y110" i="1"/>
  <c r="Z109" i="1"/>
  <c r="AA109" i="1" s="1"/>
  <c r="Y109" i="1"/>
  <c r="AA108" i="1"/>
  <c r="Z108" i="1"/>
  <c r="Y108" i="1"/>
  <c r="Z107" i="1"/>
  <c r="AA107" i="1" s="1"/>
  <c r="Y107" i="1"/>
  <c r="AA106" i="1"/>
  <c r="Z106" i="1"/>
  <c r="Y106" i="1"/>
  <c r="Z105" i="1"/>
  <c r="AA105" i="1" s="1"/>
  <c r="Y105" i="1"/>
  <c r="AA104" i="1"/>
  <c r="Z104" i="1"/>
  <c r="Y104" i="1"/>
  <c r="Z103" i="1"/>
  <c r="AA103" i="1" s="1"/>
  <c r="Y103" i="1"/>
  <c r="AA102" i="1"/>
  <c r="Z102" i="1"/>
  <c r="Y102" i="1"/>
  <c r="Z101" i="1"/>
  <c r="AA101" i="1" s="1"/>
  <c r="Y101" i="1"/>
  <c r="AA100" i="1"/>
  <c r="Z100" i="1"/>
  <c r="Y100" i="1"/>
  <c r="Z99" i="1"/>
  <c r="AA99" i="1" s="1"/>
  <c r="Y99" i="1"/>
  <c r="AA98" i="1"/>
  <c r="Z98" i="1"/>
  <c r="Y98" i="1"/>
  <c r="Z97" i="1"/>
  <c r="AA97" i="1" s="1"/>
  <c r="Y97" i="1"/>
  <c r="AA96" i="1"/>
  <c r="Z96" i="1"/>
  <c r="Y96" i="1"/>
  <c r="Z95" i="1"/>
  <c r="AA95" i="1" s="1"/>
  <c r="Y95" i="1"/>
  <c r="AA94" i="1"/>
  <c r="Z94" i="1"/>
  <c r="Y94" i="1"/>
  <c r="Z93" i="1"/>
  <c r="AA93" i="1" s="1"/>
  <c r="Y93" i="1"/>
  <c r="AA92" i="1"/>
  <c r="Z92" i="1"/>
  <c r="Y92" i="1"/>
  <c r="Z91" i="1"/>
  <c r="AA91" i="1" s="1"/>
  <c r="Y91" i="1"/>
  <c r="AA90" i="1"/>
  <c r="Z90" i="1"/>
  <c r="Y90" i="1"/>
  <c r="Z89" i="1"/>
  <c r="AA89" i="1" s="1"/>
  <c r="Y89" i="1"/>
  <c r="AA88" i="1"/>
  <c r="Z88" i="1"/>
  <c r="Y88" i="1"/>
  <c r="Z87" i="1"/>
  <c r="AA87" i="1" s="1"/>
  <c r="Y87" i="1"/>
  <c r="AA86" i="1"/>
  <c r="Z86" i="1"/>
  <c r="Y86" i="1"/>
  <c r="Z85" i="1"/>
  <c r="AA85" i="1" s="1"/>
  <c r="Y85" i="1"/>
  <c r="AA84" i="1"/>
  <c r="Z84" i="1"/>
  <c r="Y84" i="1"/>
  <c r="Z83" i="1"/>
  <c r="AA83" i="1" s="1"/>
  <c r="Y83" i="1"/>
  <c r="AA82" i="1"/>
  <c r="Z82" i="1"/>
  <c r="Y82" i="1"/>
  <c r="Z81" i="1"/>
  <c r="AA81" i="1" s="1"/>
  <c r="Y81" i="1"/>
  <c r="AA80" i="1"/>
  <c r="Z80" i="1"/>
  <c r="Y80" i="1"/>
  <c r="Z79" i="1"/>
  <c r="AA79" i="1" s="1"/>
  <c r="Y79" i="1"/>
  <c r="AA78" i="1"/>
  <c r="Z78" i="1"/>
  <c r="Y78" i="1"/>
  <c r="Z77" i="1"/>
  <c r="AA77" i="1" s="1"/>
  <c r="Y77" i="1"/>
  <c r="AA76" i="1"/>
  <c r="Z76" i="1"/>
  <c r="Y76" i="1"/>
  <c r="Z75" i="1"/>
  <c r="AA75" i="1" s="1"/>
  <c r="Y75" i="1"/>
  <c r="AA74" i="1"/>
  <c r="Z74" i="1"/>
  <c r="Y74" i="1"/>
  <c r="Z73" i="1"/>
  <c r="AA73" i="1" s="1"/>
  <c r="Y73" i="1"/>
  <c r="AA72" i="1"/>
  <c r="Z72" i="1"/>
  <c r="Y72" i="1"/>
  <c r="Z71" i="1"/>
  <c r="AA71" i="1" s="1"/>
  <c r="Y71" i="1"/>
  <c r="AA70" i="1"/>
  <c r="Z70" i="1"/>
  <c r="Y70" i="1"/>
  <c r="Z69" i="1"/>
  <c r="AA69" i="1" s="1"/>
  <c r="Y69" i="1"/>
  <c r="AA68" i="1"/>
  <c r="Z68" i="1"/>
  <c r="Y68" i="1"/>
  <c r="Z67" i="1"/>
  <c r="AA67" i="1" s="1"/>
  <c r="Y67" i="1"/>
  <c r="AA66" i="1"/>
  <c r="Z66" i="1"/>
  <c r="Y66" i="1"/>
  <c r="Z65" i="1"/>
  <c r="AA65" i="1" s="1"/>
  <c r="Y65" i="1"/>
  <c r="AA64" i="1"/>
  <c r="Z64" i="1"/>
  <c r="Y64" i="1"/>
  <c r="Z63" i="1"/>
  <c r="AA63" i="1" s="1"/>
  <c r="Y63" i="1"/>
  <c r="AA62" i="1"/>
  <c r="Z62" i="1"/>
  <c r="Y62" i="1"/>
  <c r="Z61" i="1"/>
  <c r="AA61" i="1" s="1"/>
  <c r="Y61" i="1"/>
  <c r="AA60" i="1"/>
  <c r="Z60" i="1"/>
  <c r="Y60" i="1"/>
  <c r="Z59" i="1"/>
  <c r="AA59" i="1" s="1"/>
  <c r="Y59" i="1"/>
  <c r="AA58" i="1"/>
  <c r="Z58" i="1"/>
  <c r="Y58" i="1"/>
  <c r="Z57" i="1"/>
  <c r="AA57" i="1" s="1"/>
  <c r="Y57" i="1"/>
  <c r="AA56" i="1"/>
  <c r="Z56" i="1"/>
  <c r="Y56" i="1"/>
  <c r="Z55" i="1"/>
  <c r="AA55" i="1" s="1"/>
  <c r="Y55" i="1"/>
  <c r="AA54" i="1"/>
  <c r="Z54" i="1"/>
  <c r="Y54" i="1"/>
  <c r="Z53" i="1"/>
  <c r="AA53" i="1" s="1"/>
  <c r="Y53" i="1"/>
  <c r="AA52" i="1"/>
  <c r="Z52" i="1"/>
  <c r="Y52" i="1"/>
  <c r="Z51" i="1"/>
  <c r="AA51" i="1" s="1"/>
  <c r="Y51" i="1"/>
  <c r="AA50" i="1"/>
  <c r="Z50" i="1"/>
  <c r="Y50" i="1"/>
  <c r="Z49" i="1"/>
  <c r="AA49" i="1" s="1"/>
  <c r="Y49" i="1"/>
  <c r="AA48" i="1"/>
  <c r="Z48" i="1"/>
  <c r="Y48" i="1"/>
  <c r="Z47" i="1"/>
  <c r="AA47" i="1" s="1"/>
  <c r="Y47" i="1"/>
  <c r="AA46" i="1"/>
  <c r="Z46" i="1"/>
  <c r="Y46" i="1"/>
  <c r="Z45" i="1"/>
  <c r="AA45" i="1" s="1"/>
  <c r="Y45" i="1"/>
  <c r="AA44" i="1"/>
  <c r="Z44" i="1"/>
  <c r="Y44" i="1"/>
  <c r="Z43" i="1"/>
  <c r="AA43" i="1" s="1"/>
  <c r="Y43" i="1"/>
  <c r="AA42" i="1"/>
  <c r="Z42" i="1"/>
  <c r="Y42" i="1"/>
  <c r="Z41" i="1"/>
  <c r="AA41" i="1" s="1"/>
  <c r="Y41" i="1"/>
  <c r="AA40" i="1"/>
  <c r="Z40" i="1"/>
  <c r="Y40" i="1"/>
  <c r="Z39" i="1"/>
  <c r="AA39" i="1" s="1"/>
  <c r="Y39" i="1"/>
  <c r="AA38" i="1"/>
  <c r="Z38" i="1"/>
  <c r="Y38" i="1"/>
  <c r="Z37" i="1"/>
  <c r="AA37" i="1" s="1"/>
  <c r="Y37" i="1"/>
  <c r="AA36" i="1"/>
  <c r="Z36" i="1"/>
  <c r="Y36" i="1"/>
  <c r="Z35" i="1"/>
  <c r="AA35" i="1" s="1"/>
  <c r="Y35" i="1"/>
  <c r="AA34" i="1"/>
  <c r="Z34" i="1"/>
  <c r="Y34" i="1"/>
  <c r="Z25" i="1"/>
  <c r="AA25" i="1" s="1"/>
  <c r="Y23" i="1"/>
  <c r="Z21" i="1"/>
  <c r="AA21" i="1" s="1"/>
  <c r="Z20" i="1"/>
  <c r="AA20" i="1" s="1"/>
  <c r="Y17" i="1"/>
  <c r="Z15" i="1"/>
  <c r="AA15" i="1" s="1"/>
  <c r="AD12" i="1" l="1"/>
  <c r="AE12" i="1"/>
  <c r="AF12" i="1" s="1"/>
  <c r="Z16" i="1"/>
  <c r="AA16" i="1" s="1"/>
  <c r="Y26" i="1"/>
  <c r="Y15" i="1"/>
  <c r="Y14" i="1"/>
  <c r="Z22" i="1"/>
  <c r="AA22" i="1" s="1"/>
  <c r="Z18" i="1"/>
  <c r="AA18" i="1" s="1"/>
  <c r="Z14" i="1"/>
  <c r="AA14" i="1" s="1"/>
  <c r="Y19" i="1"/>
  <c r="Y16" i="1"/>
  <c r="Z24" i="1"/>
  <c r="AA24" i="1" s="1"/>
  <c r="Y13" i="1"/>
  <c r="Y18" i="1"/>
  <c r="Z13" i="1"/>
  <c r="Y22" i="1"/>
  <c r="Y24" i="1"/>
  <c r="W12" i="1"/>
  <c r="U323" i="1"/>
  <c r="V323" i="1" s="1"/>
  <c r="T323" i="1"/>
  <c r="R323" i="1"/>
  <c r="U322" i="1"/>
  <c r="V322" i="1" s="1"/>
  <c r="T322" i="1"/>
  <c r="R322" i="1"/>
  <c r="U321" i="1"/>
  <c r="V321" i="1" s="1"/>
  <c r="T321" i="1"/>
  <c r="R321" i="1"/>
  <c r="U320" i="1"/>
  <c r="V320" i="1" s="1"/>
  <c r="T320" i="1"/>
  <c r="R320" i="1"/>
  <c r="U319" i="1"/>
  <c r="V319" i="1" s="1"/>
  <c r="T319" i="1"/>
  <c r="R319" i="1"/>
  <c r="U318" i="1"/>
  <c r="V318" i="1" s="1"/>
  <c r="T318" i="1"/>
  <c r="R318" i="1"/>
  <c r="U317" i="1"/>
  <c r="V317" i="1" s="1"/>
  <c r="T317" i="1"/>
  <c r="R317" i="1"/>
  <c r="U316" i="1"/>
  <c r="V316" i="1" s="1"/>
  <c r="T316" i="1"/>
  <c r="R316" i="1"/>
  <c r="U315" i="1"/>
  <c r="V315" i="1" s="1"/>
  <c r="T315" i="1"/>
  <c r="R315" i="1"/>
  <c r="U314" i="1"/>
  <c r="V314" i="1" s="1"/>
  <c r="T314" i="1"/>
  <c r="R314" i="1"/>
  <c r="U313" i="1"/>
  <c r="V313" i="1" s="1"/>
  <c r="T313" i="1"/>
  <c r="R313" i="1"/>
  <c r="U312" i="1"/>
  <c r="V312" i="1" s="1"/>
  <c r="T312" i="1"/>
  <c r="R312" i="1"/>
  <c r="U311" i="1"/>
  <c r="V311" i="1" s="1"/>
  <c r="T311" i="1"/>
  <c r="R311" i="1"/>
  <c r="U310" i="1"/>
  <c r="V310" i="1" s="1"/>
  <c r="T310" i="1"/>
  <c r="R310" i="1"/>
  <c r="U309" i="1"/>
  <c r="V309" i="1" s="1"/>
  <c r="T309" i="1"/>
  <c r="R309" i="1"/>
  <c r="U308" i="1"/>
  <c r="V308" i="1" s="1"/>
  <c r="T308" i="1"/>
  <c r="R308" i="1"/>
  <c r="U307" i="1"/>
  <c r="V307" i="1" s="1"/>
  <c r="T307" i="1"/>
  <c r="R307" i="1"/>
  <c r="U306" i="1"/>
  <c r="V306" i="1" s="1"/>
  <c r="T306" i="1"/>
  <c r="R306" i="1"/>
  <c r="U305" i="1"/>
  <c r="V305" i="1" s="1"/>
  <c r="T305" i="1"/>
  <c r="R305" i="1"/>
  <c r="U304" i="1"/>
  <c r="V304" i="1" s="1"/>
  <c r="T304" i="1"/>
  <c r="R304" i="1"/>
  <c r="U303" i="1"/>
  <c r="V303" i="1" s="1"/>
  <c r="T303" i="1"/>
  <c r="R303" i="1"/>
  <c r="U302" i="1"/>
  <c r="V302" i="1" s="1"/>
  <c r="T302" i="1"/>
  <c r="R302" i="1"/>
  <c r="U301" i="1"/>
  <c r="V301" i="1" s="1"/>
  <c r="T301" i="1"/>
  <c r="R301" i="1"/>
  <c r="U300" i="1"/>
  <c r="V300" i="1" s="1"/>
  <c r="T300" i="1"/>
  <c r="R300" i="1"/>
  <c r="U299" i="1"/>
  <c r="V299" i="1" s="1"/>
  <c r="T299" i="1"/>
  <c r="R299" i="1"/>
  <c r="U298" i="1"/>
  <c r="V298" i="1" s="1"/>
  <c r="T298" i="1"/>
  <c r="R298" i="1"/>
  <c r="U297" i="1"/>
  <c r="V297" i="1" s="1"/>
  <c r="T297" i="1"/>
  <c r="R297" i="1"/>
  <c r="U296" i="1"/>
  <c r="V296" i="1" s="1"/>
  <c r="T296" i="1"/>
  <c r="R296" i="1"/>
  <c r="U295" i="1"/>
  <c r="V295" i="1" s="1"/>
  <c r="T295" i="1"/>
  <c r="R295" i="1"/>
  <c r="U294" i="1"/>
  <c r="V294" i="1" s="1"/>
  <c r="T294" i="1"/>
  <c r="R294" i="1"/>
  <c r="U293" i="1"/>
  <c r="V293" i="1" s="1"/>
  <c r="T293" i="1"/>
  <c r="R293" i="1"/>
  <c r="U292" i="1"/>
  <c r="V292" i="1" s="1"/>
  <c r="T292" i="1"/>
  <c r="R292" i="1"/>
  <c r="U291" i="1"/>
  <c r="V291" i="1" s="1"/>
  <c r="T291" i="1"/>
  <c r="R291" i="1"/>
  <c r="U290" i="1"/>
  <c r="V290" i="1" s="1"/>
  <c r="T290" i="1"/>
  <c r="R290" i="1"/>
  <c r="U289" i="1"/>
  <c r="V289" i="1" s="1"/>
  <c r="T289" i="1"/>
  <c r="R289" i="1"/>
  <c r="U288" i="1"/>
  <c r="V288" i="1" s="1"/>
  <c r="T288" i="1"/>
  <c r="R288" i="1"/>
  <c r="U287" i="1"/>
  <c r="V287" i="1" s="1"/>
  <c r="T287" i="1"/>
  <c r="R287" i="1"/>
  <c r="U286" i="1"/>
  <c r="V286" i="1" s="1"/>
  <c r="T286" i="1"/>
  <c r="R286" i="1"/>
  <c r="U285" i="1"/>
  <c r="V285" i="1" s="1"/>
  <c r="T285" i="1"/>
  <c r="R285" i="1"/>
  <c r="U284" i="1"/>
  <c r="V284" i="1" s="1"/>
  <c r="T284" i="1"/>
  <c r="R284" i="1"/>
  <c r="U283" i="1"/>
  <c r="V283" i="1" s="1"/>
  <c r="T283" i="1"/>
  <c r="R283" i="1"/>
  <c r="U282" i="1"/>
  <c r="V282" i="1" s="1"/>
  <c r="T282" i="1"/>
  <c r="R282" i="1"/>
  <c r="U281" i="1"/>
  <c r="V281" i="1" s="1"/>
  <c r="T281" i="1"/>
  <c r="R281" i="1"/>
  <c r="U280" i="1"/>
  <c r="V280" i="1" s="1"/>
  <c r="T280" i="1"/>
  <c r="R280" i="1"/>
  <c r="U279" i="1"/>
  <c r="V279" i="1" s="1"/>
  <c r="T279" i="1"/>
  <c r="R279" i="1"/>
  <c r="U278" i="1"/>
  <c r="V278" i="1" s="1"/>
  <c r="T278" i="1"/>
  <c r="R278" i="1"/>
  <c r="U277" i="1"/>
  <c r="V277" i="1" s="1"/>
  <c r="T277" i="1"/>
  <c r="R277" i="1"/>
  <c r="U276" i="1"/>
  <c r="V276" i="1" s="1"/>
  <c r="T276" i="1"/>
  <c r="R276" i="1"/>
  <c r="U275" i="1"/>
  <c r="V275" i="1" s="1"/>
  <c r="T275" i="1"/>
  <c r="R275" i="1"/>
  <c r="U274" i="1"/>
  <c r="V274" i="1" s="1"/>
  <c r="T274" i="1"/>
  <c r="R274" i="1"/>
  <c r="U273" i="1"/>
  <c r="V273" i="1" s="1"/>
  <c r="T273" i="1"/>
  <c r="R273" i="1"/>
  <c r="U272" i="1"/>
  <c r="V272" i="1" s="1"/>
  <c r="T272" i="1"/>
  <c r="R272" i="1"/>
  <c r="U271" i="1"/>
  <c r="V271" i="1" s="1"/>
  <c r="T271" i="1"/>
  <c r="R271" i="1"/>
  <c r="U270" i="1"/>
  <c r="V270" i="1" s="1"/>
  <c r="T270" i="1"/>
  <c r="R270" i="1"/>
  <c r="U269" i="1"/>
  <c r="V269" i="1" s="1"/>
  <c r="T269" i="1"/>
  <c r="R269" i="1"/>
  <c r="U268" i="1"/>
  <c r="V268" i="1" s="1"/>
  <c r="T268" i="1"/>
  <c r="R268" i="1"/>
  <c r="U267" i="1"/>
  <c r="V267" i="1" s="1"/>
  <c r="T267" i="1"/>
  <c r="R267" i="1"/>
  <c r="U266" i="1"/>
  <c r="V266" i="1" s="1"/>
  <c r="T266" i="1"/>
  <c r="R266" i="1"/>
  <c r="U265" i="1"/>
  <c r="V265" i="1" s="1"/>
  <c r="T265" i="1"/>
  <c r="R265" i="1"/>
  <c r="U264" i="1"/>
  <c r="V264" i="1" s="1"/>
  <c r="T264" i="1"/>
  <c r="R264" i="1"/>
  <c r="U263" i="1"/>
  <c r="V263" i="1" s="1"/>
  <c r="T263" i="1"/>
  <c r="R263" i="1"/>
  <c r="U262" i="1"/>
  <c r="V262" i="1" s="1"/>
  <c r="T262" i="1"/>
  <c r="R262" i="1"/>
  <c r="U261" i="1"/>
  <c r="V261" i="1" s="1"/>
  <c r="T261" i="1"/>
  <c r="R261" i="1"/>
  <c r="U260" i="1"/>
  <c r="V260" i="1" s="1"/>
  <c r="T260" i="1"/>
  <c r="R260" i="1"/>
  <c r="U259" i="1"/>
  <c r="V259" i="1" s="1"/>
  <c r="T259" i="1"/>
  <c r="R259" i="1"/>
  <c r="U258" i="1"/>
  <c r="V258" i="1" s="1"/>
  <c r="T258" i="1"/>
  <c r="R258" i="1"/>
  <c r="U257" i="1"/>
  <c r="V257" i="1" s="1"/>
  <c r="T257" i="1"/>
  <c r="R257" i="1"/>
  <c r="U256" i="1"/>
  <c r="V256" i="1" s="1"/>
  <c r="T256" i="1"/>
  <c r="R256" i="1"/>
  <c r="U255" i="1"/>
  <c r="V255" i="1" s="1"/>
  <c r="T255" i="1"/>
  <c r="R255" i="1"/>
  <c r="U254" i="1"/>
  <c r="V254" i="1" s="1"/>
  <c r="T254" i="1"/>
  <c r="R254" i="1"/>
  <c r="U253" i="1"/>
  <c r="V253" i="1" s="1"/>
  <c r="T253" i="1"/>
  <c r="R253" i="1"/>
  <c r="U252" i="1"/>
  <c r="V252" i="1" s="1"/>
  <c r="T252" i="1"/>
  <c r="R252" i="1"/>
  <c r="U251" i="1"/>
  <c r="V251" i="1" s="1"/>
  <c r="T251" i="1"/>
  <c r="R251" i="1"/>
  <c r="U250" i="1"/>
  <c r="V250" i="1" s="1"/>
  <c r="T250" i="1"/>
  <c r="R250" i="1"/>
  <c r="U249" i="1"/>
  <c r="V249" i="1" s="1"/>
  <c r="T249" i="1"/>
  <c r="R249" i="1"/>
  <c r="U248" i="1"/>
  <c r="V248" i="1" s="1"/>
  <c r="T248" i="1"/>
  <c r="R248" i="1"/>
  <c r="U247" i="1"/>
  <c r="V247" i="1" s="1"/>
  <c r="T247" i="1"/>
  <c r="R247" i="1"/>
  <c r="U246" i="1"/>
  <c r="V246" i="1" s="1"/>
  <c r="T246" i="1"/>
  <c r="R246" i="1"/>
  <c r="U245" i="1"/>
  <c r="V245" i="1" s="1"/>
  <c r="T245" i="1"/>
  <c r="R245" i="1"/>
  <c r="U244" i="1"/>
  <c r="V244" i="1" s="1"/>
  <c r="T244" i="1"/>
  <c r="R244" i="1"/>
  <c r="U243" i="1"/>
  <c r="V243" i="1" s="1"/>
  <c r="T243" i="1"/>
  <c r="R243" i="1"/>
  <c r="U242" i="1"/>
  <c r="V242" i="1" s="1"/>
  <c r="T242" i="1"/>
  <c r="R242" i="1"/>
  <c r="U241" i="1"/>
  <c r="V241" i="1" s="1"/>
  <c r="T241" i="1"/>
  <c r="R241" i="1"/>
  <c r="U240" i="1"/>
  <c r="V240" i="1" s="1"/>
  <c r="T240" i="1"/>
  <c r="R240" i="1"/>
  <c r="U239" i="1"/>
  <c r="V239" i="1" s="1"/>
  <c r="T239" i="1"/>
  <c r="R239" i="1"/>
  <c r="V238" i="1"/>
  <c r="U238" i="1"/>
  <c r="T238" i="1"/>
  <c r="R238" i="1"/>
  <c r="V237" i="1"/>
  <c r="U237" i="1"/>
  <c r="T237" i="1"/>
  <c r="R237" i="1"/>
  <c r="V236" i="1"/>
  <c r="U236" i="1"/>
  <c r="T236" i="1"/>
  <c r="R236" i="1"/>
  <c r="V235" i="1"/>
  <c r="U235" i="1"/>
  <c r="T235" i="1"/>
  <c r="R235" i="1"/>
  <c r="V234" i="1"/>
  <c r="U234" i="1"/>
  <c r="T234" i="1"/>
  <c r="R234" i="1"/>
  <c r="V233" i="1"/>
  <c r="U233" i="1"/>
  <c r="T233" i="1"/>
  <c r="R233" i="1"/>
  <c r="V232" i="1"/>
  <c r="U232" i="1"/>
  <c r="T232" i="1"/>
  <c r="R232" i="1"/>
  <c r="V231" i="1"/>
  <c r="U231" i="1"/>
  <c r="T231" i="1"/>
  <c r="R231" i="1"/>
  <c r="V230" i="1"/>
  <c r="U230" i="1"/>
  <c r="T230" i="1"/>
  <c r="R230" i="1"/>
  <c r="V229" i="1"/>
  <c r="U229" i="1"/>
  <c r="T229" i="1"/>
  <c r="R229" i="1"/>
  <c r="V228" i="1"/>
  <c r="U228" i="1"/>
  <c r="T228" i="1"/>
  <c r="R228" i="1"/>
  <c r="V227" i="1"/>
  <c r="U227" i="1"/>
  <c r="T227" i="1"/>
  <c r="R227" i="1"/>
  <c r="V226" i="1"/>
  <c r="U226" i="1"/>
  <c r="T226" i="1"/>
  <c r="R226" i="1"/>
  <c r="V225" i="1"/>
  <c r="U225" i="1"/>
  <c r="T225" i="1"/>
  <c r="R225" i="1"/>
  <c r="V224" i="1"/>
  <c r="U224" i="1"/>
  <c r="T224" i="1"/>
  <c r="R224" i="1"/>
  <c r="V223" i="1"/>
  <c r="U223" i="1"/>
  <c r="T223" i="1"/>
  <c r="R223" i="1"/>
  <c r="V222" i="1"/>
  <c r="U222" i="1"/>
  <c r="T222" i="1"/>
  <c r="R222" i="1"/>
  <c r="V221" i="1"/>
  <c r="U221" i="1"/>
  <c r="T221" i="1"/>
  <c r="R221" i="1"/>
  <c r="V220" i="1"/>
  <c r="U220" i="1"/>
  <c r="T220" i="1"/>
  <c r="R220" i="1"/>
  <c r="V219" i="1"/>
  <c r="U219" i="1"/>
  <c r="T219" i="1"/>
  <c r="R219" i="1"/>
  <c r="V218" i="1"/>
  <c r="U218" i="1"/>
  <c r="T218" i="1"/>
  <c r="R218" i="1"/>
  <c r="V217" i="1"/>
  <c r="U217" i="1"/>
  <c r="T217" i="1"/>
  <c r="R217" i="1"/>
  <c r="V216" i="1"/>
  <c r="U216" i="1"/>
  <c r="T216" i="1"/>
  <c r="R216" i="1"/>
  <c r="V215" i="1"/>
  <c r="U215" i="1"/>
  <c r="T215" i="1"/>
  <c r="R215" i="1"/>
  <c r="V214" i="1"/>
  <c r="U214" i="1"/>
  <c r="T214" i="1"/>
  <c r="R214" i="1"/>
  <c r="V213" i="1"/>
  <c r="U213" i="1"/>
  <c r="T213" i="1"/>
  <c r="R213" i="1"/>
  <c r="V212" i="1"/>
  <c r="U212" i="1"/>
  <c r="T212" i="1"/>
  <c r="R212" i="1"/>
  <c r="V211" i="1"/>
  <c r="U211" i="1"/>
  <c r="T211" i="1"/>
  <c r="R211" i="1"/>
  <c r="V210" i="1"/>
  <c r="U210" i="1"/>
  <c r="T210" i="1"/>
  <c r="R210" i="1"/>
  <c r="V209" i="1"/>
  <c r="U209" i="1"/>
  <c r="T209" i="1"/>
  <c r="R209" i="1"/>
  <c r="V208" i="1"/>
  <c r="U208" i="1"/>
  <c r="T208" i="1"/>
  <c r="R208" i="1"/>
  <c r="V207" i="1"/>
  <c r="U207" i="1"/>
  <c r="T207" i="1"/>
  <c r="R207" i="1"/>
  <c r="V206" i="1"/>
  <c r="U206" i="1"/>
  <c r="T206" i="1"/>
  <c r="R206" i="1"/>
  <c r="V205" i="1"/>
  <c r="U205" i="1"/>
  <c r="T205" i="1"/>
  <c r="R205" i="1"/>
  <c r="V204" i="1"/>
  <c r="U204" i="1"/>
  <c r="T204" i="1"/>
  <c r="R204" i="1"/>
  <c r="V203" i="1"/>
  <c r="U203" i="1"/>
  <c r="T203" i="1"/>
  <c r="R203" i="1"/>
  <c r="V202" i="1"/>
  <c r="U202" i="1"/>
  <c r="T202" i="1"/>
  <c r="R202" i="1"/>
  <c r="V201" i="1"/>
  <c r="U201" i="1"/>
  <c r="T201" i="1"/>
  <c r="R201" i="1"/>
  <c r="V200" i="1"/>
  <c r="U200" i="1"/>
  <c r="T200" i="1"/>
  <c r="R200" i="1"/>
  <c r="V199" i="1"/>
  <c r="U199" i="1"/>
  <c r="T199" i="1"/>
  <c r="R199" i="1"/>
  <c r="V198" i="1"/>
  <c r="U198" i="1"/>
  <c r="T198" i="1"/>
  <c r="R198" i="1"/>
  <c r="V197" i="1"/>
  <c r="U197" i="1"/>
  <c r="T197" i="1"/>
  <c r="R197" i="1"/>
  <c r="V196" i="1"/>
  <c r="U196" i="1"/>
  <c r="T196" i="1"/>
  <c r="R196" i="1"/>
  <c r="V195" i="1"/>
  <c r="U195" i="1"/>
  <c r="T195" i="1"/>
  <c r="R195" i="1"/>
  <c r="V194" i="1"/>
  <c r="U194" i="1"/>
  <c r="T194" i="1"/>
  <c r="R194" i="1"/>
  <c r="V193" i="1"/>
  <c r="U193" i="1"/>
  <c r="T193" i="1"/>
  <c r="R193" i="1"/>
  <c r="V192" i="1"/>
  <c r="U192" i="1"/>
  <c r="T192" i="1"/>
  <c r="R192" i="1"/>
  <c r="V191" i="1"/>
  <c r="U191" i="1"/>
  <c r="T191" i="1"/>
  <c r="R191" i="1"/>
  <c r="V190" i="1"/>
  <c r="U190" i="1"/>
  <c r="T190" i="1"/>
  <c r="R190" i="1"/>
  <c r="V189" i="1"/>
  <c r="U189" i="1"/>
  <c r="T189" i="1"/>
  <c r="R189" i="1"/>
  <c r="V188" i="1"/>
  <c r="U188" i="1"/>
  <c r="T188" i="1"/>
  <c r="R188" i="1"/>
  <c r="V187" i="1"/>
  <c r="U187" i="1"/>
  <c r="T187" i="1"/>
  <c r="R187" i="1"/>
  <c r="V186" i="1"/>
  <c r="U186" i="1"/>
  <c r="T186" i="1"/>
  <c r="R186" i="1"/>
  <c r="V185" i="1"/>
  <c r="U185" i="1"/>
  <c r="T185" i="1"/>
  <c r="R185" i="1"/>
  <c r="V184" i="1"/>
  <c r="U184" i="1"/>
  <c r="T184" i="1"/>
  <c r="R184" i="1"/>
  <c r="V183" i="1"/>
  <c r="U183" i="1"/>
  <c r="T183" i="1"/>
  <c r="R183" i="1"/>
  <c r="V182" i="1"/>
  <c r="U182" i="1"/>
  <c r="T182" i="1"/>
  <c r="R182" i="1"/>
  <c r="V181" i="1"/>
  <c r="U181" i="1"/>
  <c r="T181" i="1"/>
  <c r="R181" i="1"/>
  <c r="V180" i="1"/>
  <c r="U180" i="1"/>
  <c r="T180" i="1"/>
  <c r="R180" i="1"/>
  <c r="V179" i="1"/>
  <c r="U179" i="1"/>
  <c r="T179" i="1"/>
  <c r="R179" i="1"/>
  <c r="V178" i="1"/>
  <c r="U178" i="1"/>
  <c r="T178" i="1"/>
  <c r="R178" i="1"/>
  <c r="V177" i="1"/>
  <c r="U177" i="1"/>
  <c r="T177" i="1"/>
  <c r="R177" i="1"/>
  <c r="V176" i="1"/>
  <c r="U176" i="1"/>
  <c r="T176" i="1"/>
  <c r="R176" i="1"/>
  <c r="V175" i="1"/>
  <c r="U175" i="1"/>
  <c r="T175" i="1"/>
  <c r="R175" i="1"/>
  <c r="V174" i="1"/>
  <c r="U174" i="1"/>
  <c r="T174" i="1"/>
  <c r="R174" i="1"/>
  <c r="V173" i="1"/>
  <c r="U173" i="1"/>
  <c r="T173" i="1"/>
  <c r="R173" i="1"/>
  <c r="V172" i="1"/>
  <c r="U172" i="1"/>
  <c r="T172" i="1"/>
  <c r="R172" i="1"/>
  <c r="V171" i="1"/>
  <c r="U171" i="1"/>
  <c r="T171" i="1"/>
  <c r="R171" i="1"/>
  <c r="V170" i="1"/>
  <c r="U170" i="1"/>
  <c r="T170" i="1"/>
  <c r="R170" i="1"/>
  <c r="V169" i="1"/>
  <c r="U169" i="1"/>
  <c r="T169" i="1"/>
  <c r="R169" i="1"/>
  <c r="V168" i="1"/>
  <c r="U168" i="1"/>
  <c r="T168" i="1"/>
  <c r="R168" i="1"/>
  <c r="V167" i="1"/>
  <c r="U167" i="1"/>
  <c r="T167" i="1"/>
  <c r="R167" i="1"/>
  <c r="V166" i="1"/>
  <c r="U166" i="1"/>
  <c r="T166" i="1"/>
  <c r="R166" i="1"/>
  <c r="V165" i="1"/>
  <c r="U165" i="1"/>
  <c r="T165" i="1"/>
  <c r="R165" i="1"/>
  <c r="V164" i="1"/>
  <c r="U164" i="1"/>
  <c r="T164" i="1"/>
  <c r="R164" i="1"/>
  <c r="V163" i="1"/>
  <c r="U163" i="1"/>
  <c r="T163" i="1"/>
  <c r="R163" i="1"/>
  <c r="V162" i="1"/>
  <c r="U162" i="1"/>
  <c r="T162" i="1"/>
  <c r="R162" i="1"/>
  <c r="V161" i="1"/>
  <c r="U161" i="1"/>
  <c r="T161" i="1"/>
  <c r="R161" i="1"/>
  <c r="V160" i="1"/>
  <c r="U160" i="1"/>
  <c r="T160" i="1"/>
  <c r="R160" i="1"/>
  <c r="V159" i="1"/>
  <c r="U159" i="1"/>
  <c r="T159" i="1"/>
  <c r="R159" i="1"/>
  <c r="V158" i="1"/>
  <c r="U158" i="1"/>
  <c r="T158" i="1"/>
  <c r="R158" i="1"/>
  <c r="V157" i="1"/>
  <c r="U157" i="1"/>
  <c r="T157" i="1"/>
  <c r="R157" i="1"/>
  <c r="V156" i="1"/>
  <c r="U156" i="1"/>
  <c r="T156" i="1"/>
  <c r="R156" i="1"/>
  <c r="V155" i="1"/>
  <c r="U155" i="1"/>
  <c r="T155" i="1"/>
  <c r="R155" i="1"/>
  <c r="V154" i="1"/>
  <c r="U154" i="1"/>
  <c r="T154" i="1"/>
  <c r="R154" i="1"/>
  <c r="V153" i="1"/>
  <c r="U153" i="1"/>
  <c r="T153" i="1"/>
  <c r="R153" i="1"/>
  <c r="V152" i="1"/>
  <c r="U152" i="1"/>
  <c r="T152" i="1"/>
  <c r="R152" i="1"/>
  <c r="V151" i="1"/>
  <c r="U151" i="1"/>
  <c r="T151" i="1"/>
  <c r="R151" i="1"/>
  <c r="V150" i="1"/>
  <c r="U150" i="1"/>
  <c r="T150" i="1"/>
  <c r="R150" i="1"/>
  <c r="V149" i="1"/>
  <c r="U149" i="1"/>
  <c r="T149" i="1"/>
  <c r="R149" i="1"/>
  <c r="V148" i="1"/>
  <c r="U148" i="1"/>
  <c r="T148" i="1"/>
  <c r="R148" i="1"/>
  <c r="V147" i="1"/>
  <c r="U147" i="1"/>
  <c r="T147" i="1"/>
  <c r="R147" i="1"/>
  <c r="V146" i="1"/>
  <c r="U146" i="1"/>
  <c r="T146" i="1"/>
  <c r="R146" i="1"/>
  <c r="V145" i="1"/>
  <c r="U145" i="1"/>
  <c r="T145" i="1"/>
  <c r="R145" i="1"/>
  <c r="V144" i="1"/>
  <c r="U144" i="1"/>
  <c r="T144" i="1"/>
  <c r="R144" i="1"/>
  <c r="V143" i="1"/>
  <c r="U143" i="1"/>
  <c r="T143" i="1"/>
  <c r="R143" i="1"/>
  <c r="V142" i="1"/>
  <c r="U142" i="1"/>
  <c r="T142" i="1"/>
  <c r="R142" i="1"/>
  <c r="V141" i="1"/>
  <c r="U141" i="1"/>
  <c r="T141" i="1"/>
  <c r="R141" i="1"/>
  <c r="V140" i="1"/>
  <c r="U140" i="1"/>
  <c r="T140" i="1"/>
  <c r="R140" i="1"/>
  <c r="V139" i="1"/>
  <c r="U139" i="1"/>
  <c r="T139" i="1"/>
  <c r="R139" i="1"/>
  <c r="V138" i="1"/>
  <c r="U138" i="1"/>
  <c r="T138" i="1"/>
  <c r="R138" i="1"/>
  <c r="V137" i="1"/>
  <c r="U137" i="1"/>
  <c r="T137" i="1"/>
  <c r="R137" i="1"/>
  <c r="V136" i="1"/>
  <c r="U136" i="1"/>
  <c r="T136" i="1"/>
  <c r="R136" i="1"/>
  <c r="V135" i="1"/>
  <c r="U135" i="1"/>
  <c r="T135" i="1"/>
  <c r="R135" i="1"/>
  <c r="V134" i="1"/>
  <c r="U134" i="1"/>
  <c r="T134" i="1"/>
  <c r="R134" i="1"/>
  <c r="V133" i="1"/>
  <c r="U133" i="1"/>
  <c r="T133" i="1"/>
  <c r="R133" i="1"/>
  <c r="V132" i="1"/>
  <c r="U132" i="1"/>
  <c r="T132" i="1"/>
  <c r="R132" i="1"/>
  <c r="V131" i="1"/>
  <c r="U131" i="1"/>
  <c r="T131" i="1"/>
  <c r="R131" i="1"/>
  <c r="V130" i="1"/>
  <c r="U130" i="1"/>
  <c r="T130" i="1"/>
  <c r="R130" i="1"/>
  <c r="V129" i="1"/>
  <c r="U129" i="1"/>
  <c r="T129" i="1"/>
  <c r="R129" i="1"/>
  <c r="V128" i="1"/>
  <c r="U128" i="1"/>
  <c r="T128" i="1"/>
  <c r="R128" i="1"/>
  <c r="V127" i="1"/>
  <c r="U127" i="1"/>
  <c r="T127" i="1"/>
  <c r="R127" i="1"/>
  <c r="V126" i="1"/>
  <c r="U126" i="1"/>
  <c r="T126" i="1"/>
  <c r="R126" i="1"/>
  <c r="V125" i="1"/>
  <c r="U125" i="1"/>
  <c r="T125" i="1"/>
  <c r="R125" i="1"/>
  <c r="V124" i="1"/>
  <c r="U124" i="1"/>
  <c r="T124" i="1"/>
  <c r="R124" i="1"/>
  <c r="V123" i="1"/>
  <c r="U123" i="1"/>
  <c r="T123" i="1"/>
  <c r="R123" i="1"/>
  <c r="V122" i="1"/>
  <c r="U122" i="1"/>
  <c r="T122" i="1"/>
  <c r="R122" i="1"/>
  <c r="V121" i="1"/>
  <c r="U121" i="1"/>
  <c r="T121" i="1"/>
  <c r="R121" i="1"/>
  <c r="V120" i="1"/>
  <c r="U120" i="1"/>
  <c r="T120" i="1"/>
  <c r="R120" i="1"/>
  <c r="V119" i="1"/>
  <c r="U119" i="1"/>
  <c r="T119" i="1"/>
  <c r="R119" i="1"/>
  <c r="V118" i="1"/>
  <c r="U118" i="1"/>
  <c r="T118" i="1"/>
  <c r="R118" i="1"/>
  <c r="V117" i="1"/>
  <c r="U117" i="1"/>
  <c r="T117" i="1"/>
  <c r="R117" i="1"/>
  <c r="V116" i="1"/>
  <c r="U116" i="1"/>
  <c r="T116" i="1"/>
  <c r="R116" i="1"/>
  <c r="V115" i="1"/>
  <c r="U115" i="1"/>
  <c r="T115" i="1"/>
  <c r="R115" i="1"/>
  <c r="V114" i="1"/>
  <c r="U114" i="1"/>
  <c r="T114" i="1"/>
  <c r="R114" i="1"/>
  <c r="V113" i="1"/>
  <c r="U113" i="1"/>
  <c r="T113" i="1"/>
  <c r="R113" i="1"/>
  <c r="V112" i="1"/>
  <c r="U112" i="1"/>
  <c r="T112" i="1"/>
  <c r="R112" i="1"/>
  <c r="V111" i="1"/>
  <c r="U111" i="1"/>
  <c r="T111" i="1"/>
  <c r="R111" i="1"/>
  <c r="V110" i="1"/>
  <c r="U110" i="1"/>
  <c r="T110" i="1"/>
  <c r="R110" i="1"/>
  <c r="V109" i="1"/>
  <c r="U109" i="1"/>
  <c r="T109" i="1"/>
  <c r="R109" i="1"/>
  <c r="V108" i="1"/>
  <c r="U108" i="1"/>
  <c r="T108" i="1"/>
  <c r="R108" i="1"/>
  <c r="V107" i="1"/>
  <c r="U107" i="1"/>
  <c r="T107" i="1"/>
  <c r="R107" i="1"/>
  <c r="V106" i="1"/>
  <c r="U106" i="1"/>
  <c r="T106" i="1"/>
  <c r="R106" i="1"/>
  <c r="V105" i="1"/>
  <c r="U105" i="1"/>
  <c r="T105" i="1"/>
  <c r="R105" i="1"/>
  <c r="V104" i="1"/>
  <c r="U104" i="1"/>
  <c r="T104" i="1"/>
  <c r="R104" i="1"/>
  <c r="V103" i="1"/>
  <c r="U103" i="1"/>
  <c r="T103" i="1"/>
  <c r="R103" i="1"/>
  <c r="V102" i="1"/>
  <c r="U102" i="1"/>
  <c r="T102" i="1"/>
  <c r="R102" i="1"/>
  <c r="V101" i="1"/>
  <c r="U101" i="1"/>
  <c r="T101" i="1"/>
  <c r="R101" i="1"/>
  <c r="V100" i="1"/>
  <c r="U100" i="1"/>
  <c r="T100" i="1"/>
  <c r="R100" i="1"/>
  <c r="V99" i="1"/>
  <c r="U99" i="1"/>
  <c r="T99" i="1"/>
  <c r="R99" i="1"/>
  <c r="V98" i="1"/>
  <c r="U98" i="1"/>
  <c r="T98" i="1"/>
  <c r="R98" i="1"/>
  <c r="V97" i="1"/>
  <c r="U97" i="1"/>
  <c r="T97" i="1"/>
  <c r="R97" i="1"/>
  <c r="V96" i="1"/>
  <c r="U96" i="1"/>
  <c r="T96" i="1"/>
  <c r="R96" i="1"/>
  <c r="V95" i="1"/>
  <c r="U95" i="1"/>
  <c r="T95" i="1"/>
  <c r="R95" i="1"/>
  <c r="V94" i="1"/>
  <c r="U94" i="1"/>
  <c r="T94" i="1"/>
  <c r="R94" i="1"/>
  <c r="V93" i="1"/>
  <c r="U93" i="1"/>
  <c r="T93" i="1"/>
  <c r="R93" i="1"/>
  <c r="V92" i="1"/>
  <c r="U92" i="1"/>
  <c r="T92" i="1"/>
  <c r="R92" i="1"/>
  <c r="V91" i="1"/>
  <c r="U91" i="1"/>
  <c r="T91" i="1"/>
  <c r="R91" i="1"/>
  <c r="V90" i="1"/>
  <c r="U90" i="1"/>
  <c r="T90" i="1"/>
  <c r="R90" i="1"/>
  <c r="V89" i="1"/>
  <c r="U89" i="1"/>
  <c r="T89" i="1"/>
  <c r="R89" i="1"/>
  <c r="V88" i="1"/>
  <c r="U88" i="1"/>
  <c r="T88" i="1"/>
  <c r="R88" i="1"/>
  <c r="V87" i="1"/>
  <c r="U87" i="1"/>
  <c r="T87" i="1"/>
  <c r="R87" i="1"/>
  <c r="V86" i="1"/>
  <c r="U86" i="1"/>
  <c r="T86" i="1"/>
  <c r="R86" i="1"/>
  <c r="V85" i="1"/>
  <c r="U85" i="1"/>
  <c r="T85" i="1"/>
  <c r="R85" i="1"/>
  <c r="V84" i="1"/>
  <c r="U84" i="1"/>
  <c r="T84" i="1"/>
  <c r="R84" i="1"/>
  <c r="V83" i="1"/>
  <c r="U83" i="1"/>
  <c r="T83" i="1"/>
  <c r="R83" i="1"/>
  <c r="V82" i="1"/>
  <c r="U82" i="1"/>
  <c r="T82" i="1"/>
  <c r="R82" i="1"/>
  <c r="V81" i="1"/>
  <c r="U81" i="1"/>
  <c r="T81" i="1"/>
  <c r="R81" i="1"/>
  <c r="V80" i="1"/>
  <c r="U80" i="1"/>
  <c r="T80" i="1"/>
  <c r="R80" i="1"/>
  <c r="V79" i="1"/>
  <c r="U79" i="1"/>
  <c r="T79" i="1"/>
  <c r="R79" i="1"/>
  <c r="V78" i="1"/>
  <c r="U78" i="1"/>
  <c r="T78" i="1"/>
  <c r="R78" i="1"/>
  <c r="V77" i="1"/>
  <c r="U77" i="1"/>
  <c r="T77" i="1"/>
  <c r="R77" i="1"/>
  <c r="V76" i="1"/>
  <c r="U76" i="1"/>
  <c r="T76" i="1"/>
  <c r="R76" i="1"/>
  <c r="V75" i="1"/>
  <c r="U75" i="1"/>
  <c r="T75" i="1"/>
  <c r="R75" i="1"/>
  <c r="V74" i="1"/>
  <c r="U74" i="1"/>
  <c r="T74" i="1"/>
  <c r="R74" i="1"/>
  <c r="V73" i="1"/>
  <c r="U73" i="1"/>
  <c r="T73" i="1"/>
  <c r="R73" i="1"/>
  <c r="V72" i="1"/>
  <c r="U72" i="1"/>
  <c r="T72" i="1"/>
  <c r="R72" i="1"/>
  <c r="V71" i="1"/>
  <c r="U71" i="1"/>
  <c r="T71" i="1"/>
  <c r="R71" i="1"/>
  <c r="V70" i="1"/>
  <c r="U70" i="1"/>
  <c r="T70" i="1"/>
  <c r="R70" i="1"/>
  <c r="V69" i="1"/>
  <c r="U69" i="1"/>
  <c r="T69" i="1"/>
  <c r="R69" i="1"/>
  <c r="V68" i="1"/>
  <c r="U68" i="1"/>
  <c r="T68" i="1"/>
  <c r="R68" i="1"/>
  <c r="V67" i="1"/>
  <c r="U67" i="1"/>
  <c r="T67" i="1"/>
  <c r="R67" i="1"/>
  <c r="V66" i="1"/>
  <c r="U66" i="1"/>
  <c r="T66" i="1"/>
  <c r="R66" i="1"/>
  <c r="V65" i="1"/>
  <c r="U65" i="1"/>
  <c r="T65" i="1"/>
  <c r="R65" i="1"/>
  <c r="V64" i="1"/>
  <c r="U64" i="1"/>
  <c r="T64" i="1"/>
  <c r="R64" i="1"/>
  <c r="V63" i="1"/>
  <c r="U63" i="1"/>
  <c r="T63" i="1"/>
  <c r="R63" i="1"/>
  <c r="V62" i="1"/>
  <c r="U62" i="1"/>
  <c r="T62" i="1"/>
  <c r="R62" i="1"/>
  <c r="V61" i="1"/>
  <c r="U61" i="1"/>
  <c r="T61" i="1"/>
  <c r="R61" i="1"/>
  <c r="V60" i="1"/>
  <c r="U60" i="1"/>
  <c r="T60" i="1"/>
  <c r="R60" i="1"/>
  <c r="V59" i="1"/>
  <c r="U59" i="1"/>
  <c r="T59" i="1"/>
  <c r="R59" i="1"/>
  <c r="V58" i="1"/>
  <c r="U58" i="1"/>
  <c r="T58" i="1"/>
  <c r="R58" i="1"/>
  <c r="V57" i="1"/>
  <c r="U57" i="1"/>
  <c r="T57" i="1"/>
  <c r="R57" i="1"/>
  <c r="V56" i="1"/>
  <c r="U56" i="1"/>
  <c r="T56" i="1"/>
  <c r="R56" i="1"/>
  <c r="V55" i="1"/>
  <c r="U55" i="1"/>
  <c r="T55" i="1"/>
  <c r="R55" i="1"/>
  <c r="V54" i="1"/>
  <c r="U54" i="1"/>
  <c r="T54" i="1"/>
  <c r="R54" i="1"/>
  <c r="V53" i="1"/>
  <c r="U53" i="1"/>
  <c r="T53" i="1"/>
  <c r="R53" i="1"/>
  <c r="V52" i="1"/>
  <c r="U52" i="1"/>
  <c r="T52" i="1"/>
  <c r="R52" i="1"/>
  <c r="V51" i="1"/>
  <c r="U51" i="1"/>
  <c r="T51" i="1"/>
  <c r="R51" i="1"/>
  <c r="V50" i="1"/>
  <c r="U50" i="1"/>
  <c r="T50" i="1"/>
  <c r="R50" i="1"/>
  <c r="V49" i="1"/>
  <c r="U49" i="1"/>
  <c r="T49" i="1"/>
  <c r="R49" i="1"/>
  <c r="V48" i="1"/>
  <c r="U48" i="1"/>
  <c r="T48" i="1"/>
  <c r="R48" i="1"/>
  <c r="V47" i="1"/>
  <c r="U47" i="1"/>
  <c r="T47" i="1"/>
  <c r="R47" i="1"/>
  <c r="V46" i="1"/>
  <c r="U46" i="1"/>
  <c r="T46" i="1"/>
  <c r="R46" i="1"/>
  <c r="V45" i="1"/>
  <c r="U45" i="1"/>
  <c r="T45" i="1"/>
  <c r="R45" i="1"/>
  <c r="V44" i="1"/>
  <c r="U44" i="1"/>
  <c r="T44" i="1"/>
  <c r="R44" i="1"/>
  <c r="V43" i="1"/>
  <c r="U43" i="1"/>
  <c r="T43" i="1"/>
  <c r="R43" i="1"/>
  <c r="V42" i="1"/>
  <c r="U42" i="1"/>
  <c r="T42" i="1"/>
  <c r="R42" i="1"/>
  <c r="V41" i="1"/>
  <c r="U41" i="1"/>
  <c r="T41" i="1"/>
  <c r="R41" i="1"/>
  <c r="V40" i="1"/>
  <c r="U40" i="1"/>
  <c r="T40" i="1"/>
  <c r="R40" i="1"/>
  <c r="V39" i="1"/>
  <c r="U39" i="1"/>
  <c r="T39" i="1"/>
  <c r="R39" i="1"/>
  <c r="V38" i="1"/>
  <c r="U38" i="1"/>
  <c r="T38" i="1"/>
  <c r="R38" i="1"/>
  <c r="V37" i="1"/>
  <c r="U37" i="1"/>
  <c r="T37" i="1"/>
  <c r="R37" i="1"/>
  <c r="V36" i="1"/>
  <c r="U36" i="1"/>
  <c r="T36" i="1"/>
  <c r="R36" i="1"/>
  <c r="V35" i="1"/>
  <c r="U35" i="1"/>
  <c r="T35" i="1"/>
  <c r="R35" i="1"/>
  <c r="V34" i="1"/>
  <c r="U34" i="1"/>
  <c r="T34" i="1"/>
  <c r="R34" i="1"/>
  <c r="W33" i="1"/>
  <c r="U33" i="1" s="1"/>
  <c r="V33" i="1" s="1"/>
  <c r="W32" i="1"/>
  <c r="W31" i="1"/>
  <c r="W30" i="1"/>
  <c r="W29" i="1"/>
  <c r="T29" i="1" s="1"/>
  <c r="W28" i="1"/>
  <c r="W27" i="1"/>
  <c r="W26" i="1"/>
  <c r="W25" i="1"/>
  <c r="T25" i="1" s="1"/>
  <c r="W24" i="1"/>
  <c r="W23" i="1"/>
  <c r="W22" i="1"/>
  <c r="W21" i="1"/>
  <c r="U21" i="1" s="1"/>
  <c r="V21" i="1" s="1"/>
  <c r="W20" i="1"/>
  <c r="W19" i="1"/>
  <c r="W18" i="1"/>
  <c r="R18" i="1" s="1"/>
  <c r="W17" i="1"/>
  <c r="U17" i="1" s="1"/>
  <c r="V17" i="1" s="1"/>
  <c r="W16" i="1"/>
  <c r="W15" i="1"/>
  <c r="W14" i="1"/>
  <c r="W13" i="1"/>
  <c r="T13" i="1" s="1"/>
  <c r="S33" i="1"/>
  <c r="S32" i="1"/>
  <c r="T32" i="1" s="1"/>
  <c r="S31" i="1"/>
  <c r="T31" i="1" s="1"/>
  <c r="S30" i="1"/>
  <c r="S29" i="1"/>
  <c r="S28" i="1"/>
  <c r="S27" i="1"/>
  <c r="T27" i="1" s="1"/>
  <c r="S26" i="1"/>
  <c r="S25" i="1"/>
  <c r="S24" i="1"/>
  <c r="T24" i="1" s="1"/>
  <c r="S23" i="1"/>
  <c r="S22" i="1"/>
  <c r="S21" i="1"/>
  <c r="S20" i="1"/>
  <c r="S19" i="1"/>
  <c r="T19" i="1" s="1"/>
  <c r="S18" i="1"/>
  <c r="S17" i="1"/>
  <c r="S16" i="1"/>
  <c r="T16" i="1" s="1"/>
  <c r="S15" i="1"/>
  <c r="T15" i="1" s="1"/>
  <c r="S14" i="1"/>
  <c r="S13" i="1"/>
  <c r="Q33" i="1"/>
  <c r="Q32" i="1"/>
  <c r="R32" i="1" s="1"/>
  <c r="Q31" i="1"/>
  <c r="Q30" i="1"/>
  <c r="Q29" i="1"/>
  <c r="Q28" i="1"/>
  <c r="R28" i="1" s="1"/>
  <c r="Q27" i="1"/>
  <c r="Q26" i="1"/>
  <c r="Q25" i="1"/>
  <c r="Q24" i="1"/>
  <c r="R24" i="1" s="1"/>
  <c r="Q23" i="1"/>
  <c r="Q22" i="1"/>
  <c r="Q21" i="1"/>
  <c r="Q20" i="1"/>
  <c r="Q19" i="1"/>
  <c r="Q18" i="1"/>
  <c r="Q17" i="1"/>
  <c r="Q16" i="1"/>
  <c r="Q15" i="1"/>
  <c r="Q14" i="1"/>
  <c r="Q13" i="1"/>
  <c r="T33" i="1"/>
  <c r="R30" i="1"/>
  <c r="U29" i="1"/>
  <c r="V29" i="1" s="1"/>
  <c r="T28" i="1"/>
  <c r="U25" i="1"/>
  <c r="V25" i="1" s="1"/>
  <c r="T23" i="1"/>
  <c r="U22" i="1"/>
  <c r="V22" i="1" s="1"/>
  <c r="R20" i="1"/>
  <c r="T18" i="1"/>
  <c r="R16" i="1"/>
  <c r="AA13" i="1" l="1"/>
  <c r="T14" i="1"/>
  <c r="T22" i="1"/>
  <c r="U26" i="1"/>
  <c r="V26" i="1" s="1"/>
  <c r="T30" i="1"/>
  <c r="T17" i="1"/>
  <c r="R21" i="1"/>
  <c r="R25" i="1"/>
  <c r="R29" i="1"/>
  <c r="R17" i="1"/>
  <c r="R31" i="1"/>
  <c r="T21" i="1"/>
  <c r="T20" i="1"/>
  <c r="R22" i="1"/>
  <c r="T26" i="1"/>
  <c r="U30" i="1"/>
  <c r="V30" i="1" s="1"/>
  <c r="R14" i="1"/>
  <c r="U18" i="1"/>
  <c r="V18" i="1" s="1"/>
  <c r="R26" i="1"/>
  <c r="R15" i="1"/>
  <c r="R19" i="1"/>
  <c r="R23" i="1"/>
  <c r="R27" i="1"/>
  <c r="R13" i="1"/>
  <c r="U14" i="1"/>
  <c r="V14" i="1" s="1"/>
  <c r="U13" i="1"/>
  <c r="V13" i="1" s="1"/>
  <c r="Q12" i="1"/>
  <c r="U16" i="1"/>
  <c r="V16" i="1" s="1"/>
  <c r="U20" i="1"/>
  <c r="V20" i="1" s="1"/>
  <c r="U24" i="1"/>
  <c r="V24" i="1" s="1"/>
  <c r="U28" i="1"/>
  <c r="V28" i="1" s="1"/>
  <c r="U32" i="1"/>
  <c r="V32" i="1" s="1"/>
  <c r="R33" i="1"/>
  <c r="U15" i="1"/>
  <c r="V15" i="1" s="1"/>
  <c r="U19" i="1"/>
  <c r="V19" i="1" s="1"/>
  <c r="U23" i="1"/>
  <c r="V23" i="1" s="1"/>
  <c r="U27" i="1"/>
  <c r="V27" i="1" s="1"/>
  <c r="U31" i="1"/>
  <c r="V31" i="1" s="1"/>
  <c r="S12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T12" i="1" l="1"/>
  <c r="R12" i="1"/>
  <c r="U12" i="1"/>
  <c r="V12" i="1" s="1"/>
  <c r="N323" i="1"/>
  <c r="O323" i="1" s="1"/>
  <c r="M323" i="1"/>
  <c r="K323" i="1"/>
  <c r="N322" i="1"/>
  <c r="O322" i="1" s="1"/>
  <c r="M322" i="1"/>
  <c r="K322" i="1"/>
  <c r="N321" i="1"/>
  <c r="O321" i="1" s="1"/>
  <c r="M321" i="1"/>
  <c r="K321" i="1"/>
  <c r="N320" i="1"/>
  <c r="O320" i="1" s="1"/>
  <c r="M320" i="1"/>
  <c r="K320" i="1"/>
  <c r="N319" i="1"/>
  <c r="O319" i="1" s="1"/>
  <c r="M319" i="1"/>
  <c r="K319" i="1"/>
  <c r="N318" i="1"/>
  <c r="O318" i="1" s="1"/>
  <c r="M318" i="1"/>
  <c r="K318" i="1"/>
  <c r="N317" i="1"/>
  <c r="O317" i="1" s="1"/>
  <c r="M317" i="1"/>
  <c r="K317" i="1"/>
  <c r="N316" i="1"/>
  <c r="O316" i="1" s="1"/>
  <c r="M316" i="1"/>
  <c r="K316" i="1"/>
  <c r="N315" i="1"/>
  <c r="O315" i="1" s="1"/>
  <c r="M315" i="1"/>
  <c r="K315" i="1"/>
  <c r="N314" i="1"/>
  <c r="O314" i="1" s="1"/>
  <c r="M314" i="1"/>
  <c r="K314" i="1"/>
  <c r="N313" i="1"/>
  <c r="O313" i="1" s="1"/>
  <c r="M313" i="1"/>
  <c r="K313" i="1"/>
  <c r="N312" i="1"/>
  <c r="O312" i="1" s="1"/>
  <c r="M312" i="1"/>
  <c r="K312" i="1"/>
  <c r="N311" i="1"/>
  <c r="O311" i="1" s="1"/>
  <c r="M311" i="1"/>
  <c r="K311" i="1"/>
  <c r="N310" i="1"/>
  <c r="O310" i="1" s="1"/>
  <c r="M310" i="1"/>
  <c r="K310" i="1"/>
  <c r="N309" i="1"/>
  <c r="O309" i="1" s="1"/>
  <c r="M309" i="1"/>
  <c r="K309" i="1"/>
  <c r="N308" i="1"/>
  <c r="O308" i="1" s="1"/>
  <c r="M308" i="1"/>
  <c r="K308" i="1"/>
  <c r="N307" i="1"/>
  <c r="O307" i="1" s="1"/>
  <c r="M307" i="1"/>
  <c r="K307" i="1"/>
  <c r="N306" i="1"/>
  <c r="O306" i="1" s="1"/>
  <c r="M306" i="1"/>
  <c r="K306" i="1"/>
  <c r="N305" i="1"/>
  <c r="O305" i="1" s="1"/>
  <c r="M305" i="1"/>
  <c r="K305" i="1"/>
  <c r="N304" i="1"/>
  <c r="O304" i="1" s="1"/>
  <c r="M304" i="1"/>
  <c r="K304" i="1"/>
  <c r="N303" i="1"/>
  <c r="O303" i="1" s="1"/>
  <c r="M303" i="1"/>
  <c r="K303" i="1"/>
  <c r="N302" i="1"/>
  <c r="O302" i="1" s="1"/>
  <c r="M302" i="1"/>
  <c r="K302" i="1"/>
  <c r="N301" i="1"/>
  <c r="O301" i="1" s="1"/>
  <c r="M301" i="1"/>
  <c r="K301" i="1"/>
  <c r="N300" i="1"/>
  <c r="O300" i="1" s="1"/>
  <c r="M300" i="1"/>
  <c r="K300" i="1"/>
  <c r="N299" i="1"/>
  <c r="O299" i="1" s="1"/>
  <c r="M299" i="1"/>
  <c r="K299" i="1"/>
  <c r="N298" i="1"/>
  <c r="O298" i="1" s="1"/>
  <c r="M298" i="1"/>
  <c r="K298" i="1"/>
  <c r="N297" i="1"/>
  <c r="O297" i="1" s="1"/>
  <c r="M297" i="1"/>
  <c r="K297" i="1"/>
  <c r="N296" i="1"/>
  <c r="O296" i="1" s="1"/>
  <c r="M296" i="1"/>
  <c r="K296" i="1"/>
  <c r="N295" i="1"/>
  <c r="O295" i="1" s="1"/>
  <c r="M295" i="1"/>
  <c r="K295" i="1"/>
  <c r="N294" i="1"/>
  <c r="O294" i="1" s="1"/>
  <c r="M294" i="1"/>
  <c r="K294" i="1"/>
  <c r="N293" i="1"/>
  <c r="O293" i="1" s="1"/>
  <c r="M293" i="1"/>
  <c r="K293" i="1"/>
  <c r="N292" i="1"/>
  <c r="O292" i="1" s="1"/>
  <c r="M292" i="1"/>
  <c r="K292" i="1"/>
  <c r="N291" i="1"/>
  <c r="O291" i="1" s="1"/>
  <c r="M291" i="1"/>
  <c r="K291" i="1"/>
  <c r="N290" i="1"/>
  <c r="O290" i="1" s="1"/>
  <c r="M290" i="1"/>
  <c r="K290" i="1"/>
  <c r="N289" i="1"/>
  <c r="O289" i="1" s="1"/>
  <c r="M289" i="1"/>
  <c r="K289" i="1"/>
  <c r="N288" i="1"/>
  <c r="O288" i="1" s="1"/>
  <c r="M288" i="1"/>
  <c r="K288" i="1"/>
  <c r="N287" i="1"/>
  <c r="O287" i="1" s="1"/>
  <c r="M287" i="1"/>
  <c r="K287" i="1"/>
  <c r="N286" i="1"/>
  <c r="O286" i="1" s="1"/>
  <c r="M286" i="1"/>
  <c r="K286" i="1"/>
  <c r="N285" i="1"/>
  <c r="O285" i="1" s="1"/>
  <c r="M285" i="1"/>
  <c r="K285" i="1"/>
  <c r="N284" i="1"/>
  <c r="O284" i="1" s="1"/>
  <c r="M284" i="1"/>
  <c r="K284" i="1"/>
  <c r="N283" i="1"/>
  <c r="O283" i="1" s="1"/>
  <c r="M283" i="1"/>
  <c r="K283" i="1"/>
  <c r="N282" i="1"/>
  <c r="O282" i="1" s="1"/>
  <c r="M282" i="1"/>
  <c r="K282" i="1"/>
  <c r="N281" i="1"/>
  <c r="O281" i="1" s="1"/>
  <c r="M281" i="1"/>
  <c r="K281" i="1"/>
  <c r="N280" i="1"/>
  <c r="O280" i="1" s="1"/>
  <c r="M280" i="1"/>
  <c r="K280" i="1"/>
  <c r="N279" i="1"/>
  <c r="O279" i="1" s="1"/>
  <c r="M279" i="1"/>
  <c r="K279" i="1"/>
  <c r="N278" i="1"/>
  <c r="O278" i="1" s="1"/>
  <c r="M278" i="1"/>
  <c r="K278" i="1"/>
  <c r="N277" i="1"/>
  <c r="O277" i="1" s="1"/>
  <c r="M277" i="1"/>
  <c r="K277" i="1"/>
  <c r="N276" i="1"/>
  <c r="O276" i="1" s="1"/>
  <c r="M276" i="1"/>
  <c r="K276" i="1"/>
  <c r="N275" i="1"/>
  <c r="O275" i="1" s="1"/>
  <c r="M275" i="1"/>
  <c r="K275" i="1"/>
  <c r="N274" i="1"/>
  <c r="O274" i="1" s="1"/>
  <c r="M274" i="1"/>
  <c r="K274" i="1"/>
  <c r="N273" i="1"/>
  <c r="O273" i="1" s="1"/>
  <c r="M273" i="1"/>
  <c r="K273" i="1"/>
  <c r="N272" i="1"/>
  <c r="O272" i="1" s="1"/>
  <c r="M272" i="1"/>
  <c r="K272" i="1"/>
  <c r="N271" i="1"/>
  <c r="O271" i="1" s="1"/>
  <c r="M271" i="1"/>
  <c r="K271" i="1"/>
  <c r="N270" i="1"/>
  <c r="O270" i="1" s="1"/>
  <c r="M270" i="1"/>
  <c r="K270" i="1"/>
  <c r="N269" i="1"/>
  <c r="O269" i="1" s="1"/>
  <c r="M269" i="1"/>
  <c r="K269" i="1"/>
  <c r="N268" i="1"/>
  <c r="O268" i="1" s="1"/>
  <c r="M268" i="1"/>
  <c r="K268" i="1"/>
  <c r="N267" i="1"/>
  <c r="O267" i="1" s="1"/>
  <c r="M267" i="1"/>
  <c r="K267" i="1"/>
  <c r="N266" i="1"/>
  <c r="O266" i="1" s="1"/>
  <c r="M266" i="1"/>
  <c r="K266" i="1"/>
  <c r="N265" i="1"/>
  <c r="O265" i="1" s="1"/>
  <c r="M265" i="1"/>
  <c r="K265" i="1"/>
  <c r="N264" i="1"/>
  <c r="O264" i="1" s="1"/>
  <c r="M264" i="1"/>
  <c r="K264" i="1"/>
  <c r="N263" i="1"/>
  <c r="O263" i="1" s="1"/>
  <c r="M263" i="1"/>
  <c r="K263" i="1"/>
  <c r="N262" i="1"/>
  <c r="O262" i="1" s="1"/>
  <c r="M262" i="1"/>
  <c r="K262" i="1"/>
  <c r="N261" i="1"/>
  <c r="O261" i="1" s="1"/>
  <c r="M261" i="1"/>
  <c r="K261" i="1"/>
  <c r="N260" i="1"/>
  <c r="O260" i="1" s="1"/>
  <c r="M260" i="1"/>
  <c r="K260" i="1"/>
  <c r="N259" i="1"/>
  <c r="O259" i="1" s="1"/>
  <c r="M259" i="1"/>
  <c r="K259" i="1"/>
  <c r="N258" i="1"/>
  <c r="O258" i="1" s="1"/>
  <c r="M258" i="1"/>
  <c r="K258" i="1"/>
  <c r="N257" i="1"/>
  <c r="O257" i="1" s="1"/>
  <c r="M257" i="1"/>
  <c r="K257" i="1"/>
  <c r="N256" i="1"/>
  <c r="O256" i="1" s="1"/>
  <c r="M256" i="1"/>
  <c r="K256" i="1"/>
  <c r="N255" i="1"/>
  <c r="O255" i="1" s="1"/>
  <c r="M255" i="1"/>
  <c r="K255" i="1"/>
  <c r="N254" i="1"/>
  <c r="O254" i="1" s="1"/>
  <c r="M254" i="1"/>
  <c r="K254" i="1"/>
  <c r="N253" i="1"/>
  <c r="O253" i="1" s="1"/>
  <c r="M253" i="1"/>
  <c r="K253" i="1"/>
  <c r="N252" i="1"/>
  <c r="O252" i="1" s="1"/>
  <c r="M252" i="1"/>
  <c r="K252" i="1"/>
  <c r="N251" i="1"/>
  <c r="O251" i="1" s="1"/>
  <c r="M251" i="1"/>
  <c r="K251" i="1"/>
  <c r="N250" i="1"/>
  <c r="O250" i="1" s="1"/>
  <c r="M250" i="1"/>
  <c r="K250" i="1"/>
  <c r="N249" i="1"/>
  <c r="O249" i="1" s="1"/>
  <c r="M249" i="1"/>
  <c r="K249" i="1"/>
  <c r="N248" i="1"/>
  <c r="O248" i="1" s="1"/>
  <c r="M248" i="1"/>
  <c r="K248" i="1"/>
  <c r="N247" i="1"/>
  <c r="O247" i="1" s="1"/>
  <c r="M247" i="1"/>
  <c r="K247" i="1"/>
  <c r="N246" i="1"/>
  <c r="O246" i="1" s="1"/>
  <c r="M246" i="1"/>
  <c r="K246" i="1"/>
  <c r="N245" i="1"/>
  <c r="O245" i="1" s="1"/>
  <c r="M245" i="1"/>
  <c r="K245" i="1"/>
  <c r="N244" i="1"/>
  <c r="O244" i="1" s="1"/>
  <c r="M244" i="1"/>
  <c r="K244" i="1"/>
  <c r="N243" i="1"/>
  <c r="O243" i="1" s="1"/>
  <c r="M243" i="1"/>
  <c r="K243" i="1"/>
  <c r="N242" i="1"/>
  <c r="O242" i="1" s="1"/>
  <c r="M242" i="1"/>
  <c r="K242" i="1"/>
  <c r="N241" i="1"/>
  <c r="O241" i="1" s="1"/>
  <c r="M241" i="1"/>
  <c r="K241" i="1"/>
  <c r="N240" i="1"/>
  <c r="O240" i="1" s="1"/>
  <c r="M240" i="1"/>
  <c r="K240" i="1"/>
  <c r="N239" i="1"/>
  <c r="O239" i="1" s="1"/>
  <c r="M239" i="1"/>
  <c r="K239" i="1"/>
  <c r="N238" i="1"/>
  <c r="O238" i="1" s="1"/>
  <c r="M238" i="1"/>
  <c r="K238" i="1"/>
  <c r="N237" i="1"/>
  <c r="O237" i="1" s="1"/>
  <c r="M237" i="1"/>
  <c r="K237" i="1"/>
  <c r="N236" i="1"/>
  <c r="O236" i="1" s="1"/>
  <c r="M236" i="1"/>
  <c r="K236" i="1"/>
  <c r="N235" i="1"/>
  <c r="O235" i="1" s="1"/>
  <c r="M235" i="1"/>
  <c r="K235" i="1"/>
  <c r="N234" i="1"/>
  <c r="O234" i="1" s="1"/>
  <c r="M234" i="1"/>
  <c r="K234" i="1"/>
  <c r="N233" i="1"/>
  <c r="O233" i="1" s="1"/>
  <c r="M233" i="1"/>
  <c r="K233" i="1"/>
  <c r="N232" i="1"/>
  <c r="O232" i="1" s="1"/>
  <c r="M232" i="1"/>
  <c r="K232" i="1"/>
  <c r="N231" i="1"/>
  <c r="O231" i="1" s="1"/>
  <c r="M231" i="1"/>
  <c r="K231" i="1"/>
  <c r="N230" i="1"/>
  <c r="O230" i="1" s="1"/>
  <c r="M230" i="1"/>
  <c r="K230" i="1"/>
  <c r="N229" i="1"/>
  <c r="O229" i="1" s="1"/>
  <c r="M229" i="1"/>
  <c r="K229" i="1"/>
  <c r="N228" i="1"/>
  <c r="O228" i="1" s="1"/>
  <c r="M228" i="1"/>
  <c r="K228" i="1"/>
  <c r="N227" i="1"/>
  <c r="O227" i="1" s="1"/>
  <c r="M227" i="1"/>
  <c r="K227" i="1"/>
  <c r="N226" i="1"/>
  <c r="O226" i="1" s="1"/>
  <c r="M226" i="1"/>
  <c r="K226" i="1"/>
  <c r="N225" i="1"/>
  <c r="O225" i="1" s="1"/>
  <c r="M225" i="1"/>
  <c r="K225" i="1"/>
  <c r="N224" i="1"/>
  <c r="O224" i="1" s="1"/>
  <c r="M224" i="1"/>
  <c r="K224" i="1"/>
  <c r="N223" i="1"/>
  <c r="O223" i="1" s="1"/>
  <c r="M223" i="1"/>
  <c r="K223" i="1"/>
  <c r="N222" i="1"/>
  <c r="O222" i="1" s="1"/>
  <c r="M222" i="1"/>
  <c r="K222" i="1"/>
  <c r="N221" i="1"/>
  <c r="O221" i="1" s="1"/>
  <c r="M221" i="1"/>
  <c r="K221" i="1"/>
  <c r="N220" i="1"/>
  <c r="O220" i="1" s="1"/>
  <c r="M220" i="1"/>
  <c r="K220" i="1"/>
  <c r="N219" i="1"/>
  <c r="O219" i="1" s="1"/>
  <c r="M219" i="1"/>
  <c r="K219" i="1"/>
  <c r="N218" i="1"/>
  <c r="O218" i="1" s="1"/>
  <c r="M218" i="1"/>
  <c r="K218" i="1"/>
  <c r="N217" i="1"/>
  <c r="O217" i="1" s="1"/>
  <c r="M217" i="1"/>
  <c r="K217" i="1"/>
  <c r="N216" i="1"/>
  <c r="O216" i="1" s="1"/>
  <c r="M216" i="1"/>
  <c r="K216" i="1"/>
  <c r="N215" i="1"/>
  <c r="O215" i="1" s="1"/>
  <c r="M215" i="1"/>
  <c r="K215" i="1"/>
  <c r="N214" i="1"/>
  <c r="O214" i="1" s="1"/>
  <c r="M214" i="1"/>
  <c r="K214" i="1"/>
  <c r="N213" i="1"/>
  <c r="O213" i="1" s="1"/>
  <c r="M213" i="1"/>
  <c r="K213" i="1"/>
  <c r="N212" i="1"/>
  <c r="O212" i="1" s="1"/>
  <c r="M212" i="1"/>
  <c r="K212" i="1"/>
  <c r="N211" i="1"/>
  <c r="O211" i="1" s="1"/>
  <c r="M211" i="1"/>
  <c r="K211" i="1"/>
  <c r="N210" i="1"/>
  <c r="O210" i="1" s="1"/>
  <c r="M210" i="1"/>
  <c r="K210" i="1"/>
  <c r="N209" i="1"/>
  <c r="O209" i="1" s="1"/>
  <c r="M209" i="1"/>
  <c r="K209" i="1"/>
  <c r="N208" i="1"/>
  <c r="O208" i="1" s="1"/>
  <c r="M208" i="1"/>
  <c r="K208" i="1"/>
  <c r="N207" i="1"/>
  <c r="O207" i="1" s="1"/>
  <c r="M207" i="1"/>
  <c r="K207" i="1"/>
  <c r="N206" i="1"/>
  <c r="O206" i="1" s="1"/>
  <c r="M206" i="1"/>
  <c r="K206" i="1"/>
  <c r="N205" i="1"/>
  <c r="O205" i="1" s="1"/>
  <c r="M205" i="1"/>
  <c r="K205" i="1"/>
  <c r="N204" i="1"/>
  <c r="O204" i="1" s="1"/>
  <c r="M204" i="1"/>
  <c r="K204" i="1"/>
  <c r="N203" i="1"/>
  <c r="O203" i="1" s="1"/>
  <c r="M203" i="1"/>
  <c r="K203" i="1"/>
  <c r="N202" i="1"/>
  <c r="O202" i="1" s="1"/>
  <c r="M202" i="1"/>
  <c r="K202" i="1"/>
  <c r="N201" i="1"/>
  <c r="O201" i="1" s="1"/>
  <c r="M201" i="1"/>
  <c r="K201" i="1"/>
  <c r="N200" i="1"/>
  <c r="O200" i="1" s="1"/>
  <c r="M200" i="1"/>
  <c r="K200" i="1"/>
  <c r="N199" i="1"/>
  <c r="O199" i="1" s="1"/>
  <c r="M199" i="1"/>
  <c r="K199" i="1"/>
  <c r="N198" i="1"/>
  <c r="O198" i="1" s="1"/>
  <c r="M198" i="1"/>
  <c r="K198" i="1"/>
  <c r="N197" i="1"/>
  <c r="O197" i="1" s="1"/>
  <c r="M197" i="1"/>
  <c r="K197" i="1"/>
  <c r="N196" i="1"/>
  <c r="O196" i="1" s="1"/>
  <c r="M196" i="1"/>
  <c r="K196" i="1"/>
  <c r="N195" i="1"/>
  <c r="O195" i="1" s="1"/>
  <c r="M195" i="1"/>
  <c r="K195" i="1"/>
  <c r="N194" i="1"/>
  <c r="O194" i="1" s="1"/>
  <c r="M194" i="1"/>
  <c r="K194" i="1"/>
  <c r="N193" i="1"/>
  <c r="O193" i="1" s="1"/>
  <c r="M193" i="1"/>
  <c r="K193" i="1"/>
  <c r="N192" i="1"/>
  <c r="O192" i="1" s="1"/>
  <c r="M192" i="1"/>
  <c r="K192" i="1"/>
  <c r="N191" i="1"/>
  <c r="O191" i="1" s="1"/>
  <c r="M191" i="1"/>
  <c r="K191" i="1"/>
  <c r="N190" i="1"/>
  <c r="O190" i="1" s="1"/>
  <c r="M190" i="1"/>
  <c r="K190" i="1"/>
  <c r="N189" i="1"/>
  <c r="O189" i="1" s="1"/>
  <c r="M189" i="1"/>
  <c r="K189" i="1"/>
  <c r="N188" i="1"/>
  <c r="O188" i="1" s="1"/>
  <c r="M188" i="1"/>
  <c r="K188" i="1"/>
  <c r="N187" i="1"/>
  <c r="O187" i="1" s="1"/>
  <c r="M187" i="1"/>
  <c r="K187" i="1"/>
  <c r="N186" i="1"/>
  <c r="O186" i="1" s="1"/>
  <c r="M186" i="1"/>
  <c r="K186" i="1"/>
  <c r="N185" i="1"/>
  <c r="O185" i="1" s="1"/>
  <c r="M185" i="1"/>
  <c r="K185" i="1"/>
  <c r="N184" i="1"/>
  <c r="O184" i="1" s="1"/>
  <c r="M184" i="1"/>
  <c r="K184" i="1"/>
  <c r="N183" i="1"/>
  <c r="O183" i="1" s="1"/>
  <c r="M183" i="1"/>
  <c r="K183" i="1"/>
  <c r="N182" i="1"/>
  <c r="O182" i="1" s="1"/>
  <c r="M182" i="1"/>
  <c r="K182" i="1"/>
  <c r="N181" i="1"/>
  <c r="O181" i="1" s="1"/>
  <c r="M181" i="1"/>
  <c r="K181" i="1"/>
  <c r="N180" i="1"/>
  <c r="O180" i="1" s="1"/>
  <c r="M180" i="1"/>
  <c r="K180" i="1"/>
  <c r="N179" i="1"/>
  <c r="O179" i="1" s="1"/>
  <c r="M179" i="1"/>
  <c r="K179" i="1"/>
  <c r="N178" i="1"/>
  <c r="O178" i="1" s="1"/>
  <c r="M178" i="1"/>
  <c r="K178" i="1"/>
  <c r="N177" i="1"/>
  <c r="O177" i="1" s="1"/>
  <c r="M177" i="1"/>
  <c r="K177" i="1"/>
  <c r="N176" i="1"/>
  <c r="O176" i="1" s="1"/>
  <c r="M176" i="1"/>
  <c r="K176" i="1"/>
  <c r="N175" i="1"/>
  <c r="O175" i="1" s="1"/>
  <c r="M175" i="1"/>
  <c r="K175" i="1"/>
  <c r="N174" i="1"/>
  <c r="O174" i="1" s="1"/>
  <c r="M174" i="1"/>
  <c r="K174" i="1"/>
  <c r="N173" i="1"/>
  <c r="O173" i="1" s="1"/>
  <c r="M173" i="1"/>
  <c r="K173" i="1"/>
  <c r="N172" i="1"/>
  <c r="O172" i="1" s="1"/>
  <c r="M172" i="1"/>
  <c r="K172" i="1"/>
  <c r="N171" i="1"/>
  <c r="O171" i="1" s="1"/>
  <c r="M171" i="1"/>
  <c r="K171" i="1"/>
  <c r="N170" i="1"/>
  <c r="O170" i="1" s="1"/>
  <c r="M170" i="1"/>
  <c r="K170" i="1"/>
  <c r="N169" i="1"/>
  <c r="O169" i="1" s="1"/>
  <c r="M169" i="1"/>
  <c r="K169" i="1"/>
  <c r="N168" i="1"/>
  <c r="O168" i="1" s="1"/>
  <c r="M168" i="1"/>
  <c r="K168" i="1"/>
  <c r="N167" i="1"/>
  <c r="O167" i="1" s="1"/>
  <c r="M167" i="1"/>
  <c r="K167" i="1"/>
  <c r="N166" i="1"/>
  <c r="O166" i="1" s="1"/>
  <c r="M166" i="1"/>
  <c r="K166" i="1"/>
  <c r="N165" i="1"/>
  <c r="O165" i="1" s="1"/>
  <c r="M165" i="1"/>
  <c r="K165" i="1"/>
  <c r="N164" i="1"/>
  <c r="O164" i="1" s="1"/>
  <c r="M164" i="1"/>
  <c r="K164" i="1"/>
  <c r="N163" i="1"/>
  <c r="O163" i="1" s="1"/>
  <c r="M163" i="1"/>
  <c r="K163" i="1"/>
  <c r="N162" i="1"/>
  <c r="O162" i="1" s="1"/>
  <c r="M162" i="1"/>
  <c r="K162" i="1"/>
  <c r="N161" i="1"/>
  <c r="O161" i="1" s="1"/>
  <c r="M161" i="1"/>
  <c r="K161" i="1"/>
  <c r="N160" i="1"/>
  <c r="O160" i="1" s="1"/>
  <c r="M160" i="1"/>
  <c r="K160" i="1"/>
  <c r="N159" i="1"/>
  <c r="O159" i="1" s="1"/>
  <c r="M159" i="1"/>
  <c r="K159" i="1"/>
  <c r="N158" i="1"/>
  <c r="O158" i="1" s="1"/>
  <c r="M158" i="1"/>
  <c r="K158" i="1"/>
  <c r="N157" i="1"/>
  <c r="O157" i="1" s="1"/>
  <c r="M157" i="1"/>
  <c r="K157" i="1"/>
  <c r="N156" i="1"/>
  <c r="O156" i="1" s="1"/>
  <c r="M156" i="1"/>
  <c r="K156" i="1"/>
  <c r="N155" i="1"/>
  <c r="O155" i="1" s="1"/>
  <c r="M155" i="1"/>
  <c r="K155" i="1"/>
  <c r="N154" i="1"/>
  <c r="O154" i="1" s="1"/>
  <c r="M154" i="1"/>
  <c r="K154" i="1"/>
  <c r="O153" i="1"/>
  <c r="N153" i="1"/>
  <c r="M153" i="1"/>
  <c r="K153" i="1"/>
  <c r="O152" i="1"/>
  <c r="N152" i="1"/>
  <c r="M152" i="1"/>
  <c r="K152" i="1"/>
  <c r="O151" i="1"/>
  <c r="N151" i="1"/>
  <c r="M151" i="1"/>
  <c r="K151" i="1"/>
  <c r="O150" i="1"/>
  <c r="N150" i="1"/>
  <c r="M150" i="1"/>
  <c r="K150" i="1"/>
  <c r="O149" i="1"/>
  <c r="N149" i="1"/>
  <c r="M149" i="1"/>
  <c r="K149" i="1"/>
  <c r="O148" i="1"/>
  <c r="N148" i="1"/>
  <c r="M148" i="1"/>
  <c r="K148" i="1"/>
  <c r="O147" i="1"/>
  <c r="N147" i="1"/>
  <c r="M147" i="1"/>
  <c r="K147" i="1"/>
  <c r="O146" i="1"/>
  <c r="N146" i="1"/>
  <c r="M146" i="1"/>
  <c r="K146" i="1"/>
  <c r="O145" i="1"/>
  <c r="N145" i="1"/>
  <c r="M145" i="1"/>
  <c r="K145" i="1"/>
  <c r="O144" i="1"/>
  <c r="N144" i="1"/>
  <c r="M144" i="1"/>
  <c r="K144" i="1"/>
  <c r="O143" i="1"/>
  <c r="N143" i="1"/>
  <c r="M143" i="1"/>
  <c r="K143" i="1"/>
  <c r="O142" i="1"/>
  <c r="N142" i="1"/>
  <c r="M142" i="1"/>
  <c r="K142" i="1"/>
  <c r="O141" i="1"/>
  <c r="N141" i="1"/>
  <c r="M141" i="1"/>
  <c r="K141" i="1"/>
  <c r="O140" i="1"/>
  <c r="N140" i="1"/>
  <c r="M140" i="1"/>
  <c r="K140" i="1"/>
  <c r="O139" i="1"/>
  <c r="N139" i="1"/>
  <c r="M139" i="1"/>
  <c r="K139" i="1"/>
  <c r="O138" i="1"/>
  <c r="N138" i="1"/>
  <c r="M138" i="1"/>
  <c r="K138" i="1"/>
  <c r="O137" i="1"/>
  <c r="N137" i="1"/>
  <c r="M137" i="1"/>
  <c r="K137" i="1"/>
  <c r="O136" i="1"/>
  <c r="N136" i="1"/>
  <c r="M136" i="1"/>
  <c r="K136" i="1"/>
  <c r="O135" i="1"/>
  <c r="N135" i="1"/>
  <c r="M135" i="1"/>
  <c r="K135" i="1"/>
  <c r="O134" i="1"/>
  <c r="N134" i="1"/>
  <c r="M134" i="1"/>
  <c r="K134" i="1"/>
  <c r="O133" i="1"/>
  <c r="N133" i="1"/>
  <c r="M133" i="1"/>
  <c r="K133" i="1"/>
  <c r="O132" i="1"/>
  <c r="N132" i="1"/>
  <c r="M132" i="1"/>
  <c r="K132" i="1"/>
  <c r="O131" i="1"/>
  <c r="N131" i="1"/>
  <c r="M131" i="1"/>
  <c r="K131" i="1"/>
  <c r="O130" i="1"/>
  <c r="N130" i="1"/>
  <c r="M130" i="1"/>
  <c r="K130" i="1"/>
  <c r="O129" i="1"/>
  <c r="N129" i="1"/>
  <c r="M129" i="1"/>
  <c r="K129" i="1"/>
  <c r="O128" i="1"/>
  <c r="N128" i="1"/>
  <c r="M128" i="1"/>
  <c r="K128" i="1"/>
  <c r="O127" i="1"/>
  <c r="N127" i="1"/>
  <c r="M127" i="1"/>
  <c r="K127" i="1"/>
  <c r="O126" i="1"/>
  <c r="N126" i="1"/>
  <c r="M126" i="1"/>
  <c r="K126" i="1"/>
  <c r="O125" i="1"/>
  <c r="N125" i="1"/>
  <c r="M125" i="1"/>
  <c r="K125" i="1"/>
  <c r="O124" i="1"/>
  <c r="N124" i="1"/>
  <c r="M124" i="1"/>
  <c r="K124" i="1"/>
  <c r="O123" i="1"/>
  <c r="N123" i="1"/>
  <c r="M123" i="1"/>
  <c r="K123" i="1"/>
  <c r="O122" i="1"/>
  <c r="N122" i="1"/>
  <c r="M122" i="1"/>
  <c r="K122" i="1"/>
  <c r="O121" i="1"/>
  <c r="N121" i="1"/>
  <c r="M121" i="1"/>
  <c r="K121" i="1"/>
  <c r="O120" i="1"/>
  <c r="N120" i="1"/>
  <c r="M120" i="1"/>
  <c r="K120" i="1"/>
  <c r="O119" i="1"/>
  <c r="N119" i="1"/>
  <c r="M119" i="1"/>
  <c r="K119" i="1"/>
  <c r="O118" i="1"/>
  <c r="N118" i="1"/>
  <c r="M118" i="1"/>
  <c r="K118" i="1"/>
  <c r="O117" i="1"/>
  <c r="N117" i="1"/>
  <c r="M117" i="1"/>
  <c r="K117" i="1"/>
  <c r="O116" i="1"/>
  <c r="N116" i="1"/>
  <c r="M116" i="1"/>
  <c r="K116" i="1"/>
  <c r="O115" i="1"/>
  <c r="N115" i="1"/>
  <c r="M115" i="1"/>
  <c r="K115" i="1"/>
  <c r="O114" i="1"/>
  <c r="N114" i="1"/>
  <c r="M114" i="1"/>
  <c r="K114" i="1"/>
  <c r="O113" i="1"/>
  <c r="N113" i="1"/>
  <c r="M113" i="1"/>
  <c r="K113" i="1"/>
  <c r="O112" i="1"/>
  <c r="N112" i="1"/>
  <c r="M112" i="1"/>
  <c r="K112" i="1"/>
  <c r="O111" i="1"/>
  <c r="N111" i="1"/>
  <c r="M111" i="1"/>
  <c r="K111" i="1"/>
  <c r="O110" i="1"/>
  <c r="N110" i="1"/>
  <c r="M110" i="1"/>
  <c r="K110" i="1"/>
  <c r="O109" i="1"/>
  <c r="N109" i="1"/>
  <c r="M109" i="1"/>
  <c r="K109" i="1"/>
  <c r="O108" i="1"/>
  <c r="N108" i="1"/>
  <c r="M108" i="1"/>
  <c r="K108" i="1"/>
  <c r="O107" i="1"/>
  <c r="N107" i="1"/>
  <c r="M107" i="1"/>
  <c r="K107" i="1"/>
  <c r="O106" i="1"/>
  <c r="N106" i="1"/>
  <c r="M106" i="1"/>
  <c r="K106" i="1"/>
  <c r="O105" i="1"/>
  <c r="N105" i="1"/>
  <c r="M105" i="1"/>
  <c r="K105" i="1"/>
  <c r="O104" i="1"/>
  <c r="N104" i="1"/>
  <c r="M104" i="1"/>
  <c r="K104" i="1"/>
  <c r="O103" i="1"/>
  <c r="N103" i="1"/>
  <c r="M103" i="1"/>
  <c r="K103" i="1"/>
  <c r="O102" i="1"/>
  <c r="N102" i="1"/>
  <c r="M102" i="1"/>
  <c r="K102" i="1"/>
  <c r="O101" i="1"/>
  <c r="N101" i="1"/>
  <c r="M101" i="1"/>
  <c r="K101" i="1"/>
  <c r="O100" i="1"/>
  <c r="N100" i="1"/>
  <c r="M100" i="1"/>
  <c r="K100" i="1"/>
  <c r="O99" i="1"/>
  <c r="N99" i="1"/>
  <c r="M99" i="1"/>
  <c r="K99" i="1"/>
  <c r="O98" i="1"/>
  <c r="N98" i="1"/>
  <c r="M98" i="1"/>
  <c r="K98" i="1"/>
  <c r="O97" i="1"/>
  <c r="N97" i="1"/>
  <c r="M97" i="1"/>
  <c r="K97" i="1"/>
  <c r="O96" i="1"/>
  <c r="N96" i="1"/>
  <c r="M96" i="1"/>
  <c r="K96" i="1"/>
  <c r="O95" i="1"/>
  <c r="N95" i="1"/>
  <c r="M95" i="1"/>
  <c r="K95" i="1"/>
  <c r="O94" i="1"/>
  <c r="N94" i="1"/>
  <c r="M94" i="1"/>
  <c r="K94" i="1"/>
  <c r="O93" i="1"/>
  <c r="N93" i="1"/>
  <c r="M93" i="1"/>
  <c r="K93" i="1"/>
  <c r="O92" i="1"/>
  <c r="N92" i="1"/>
  <c r="M92" i="1"/>
  <c r="K92" i="1"/>
  <c r="O91" i="1"/>
  <c r="N91" i="1"/>
  <c r="M91" i="1"/>
  <c r="K91" i="1"/>
  <c r="O90" i="1"/>
  <c r="N90" i="1"/>
  <c r="M90" i="1"/>
  <c r="K90" i="1"/>
  <c r="O89" i="1"/>
  <c r="N89" i="1"/>
  <c r="M89" i="1"/>
  <c r="K89" i="1"/>
  <c r="O88" i="1"/>
  <c r="N88" i="1"/>
  <c r="M88" i="1"/>
  <c r="K88" i="1"/>
  <c r="O87" i="1"/>
  <c r="N87" i="1"/>
  <c r="M87" i="1"/>
  <c r="K87" i="1"/>
  <c r="O86" i="1"/>
  <c r="N86" i="1"/>
  <c r="M86" i="1"/>
  <c r="K86" i="1"/>
  <c r="O85" i="1"/>
  <c r="N85" i="1"/>
  <c r="M85" i="1"/>
  <c r="K85" i="1"/>
  <c r="O84" i="1"/>
  <c r="N84" i="1"/>
  <c r="M84" i="1"/>
  <c r="K84" i="1"/>
  <c r="O83" i="1"/>
  <c r="N83" i="1"/>
  <c r="M83" i="1"/>
  <c r="K83" i="1"/>
  <c r="O82" i="1"/>
  <c r="N82" i="1"/>
  <c r="M82" i="1"/>
  <c r="K82" i="1"/>
  <c r="O81" i="1"/>
  <c r="N81" i="1"/>
  <c r="M81" i="1"/>
  <c r="K81" i="1"/>
  <c r="O80" i="1"/>
  <c r="N80" i="1"/>
  <c r="M80" i="1"/>
  <c r="K80" i="1"/>
  <c r="O79" i="1"/>
  <c r="N79" i="1"/>
  <c r="M79" i="1"/>
  <c r="K79" i="1"/>
  <c r="O78" i="1"/>
  <c r="N78" i="1"/>
  <c r="M78" i="1"/>
  <c r="K78" i="1"/>
  <c r="O77" i="1"/>
  <c r="N77" i="1"/>
  <c r="M77" i="1"/>
  <c r="K77" i="1"/>
  <c r="O76" i="1"/>
  <c r="N76" i="1"/>
  <c r="M76" i="1"/>
  <c r="K76" i="1"/>
  <c r="O75" i="1"/>
  <c r="N75" i="1"/>
  <c r="M75" i="1"/>
  <c r="K75" i="1"/>
  <c r="O74" i="1"/>
  <c r="N74" i="1"/>
  <c r="M74" i="1"/>
  <c r="K74" i="1"/>
  <c r="O73" i="1"/>
  <c r="N73" i="1"/>
  <c r="M73" i="1"/>
  <c r="K73" i="1"/>
  <c r="O72" i="1"/>
  <c r="N72" i="1"/>
  <c r="M72" i="1"/>
  <c r="K72" i="1"/>
  <c r="O71" i="1"/>
  <c r="N71" i="1"/>
  <c r="M71" i="1"/>
  <c r="K71" i="1"/>
  <c r="O70" i="1"/>
  <c r="N70" i="1"/>
  <c r="M70" i="1"/>
  <c r="K70" i="1"/>
  <c r="O69" i="1"/>
  <c r="N69" i="1"/>
  <c r="M69" i="1"/>
  <c r="K69" i="1"/>
  <c r="O68" i="1"/>
  <c r="N68" i="1"/>
  <c r="M68" i="1"/>
  <c r="K68" i="1"/>
  <c r="O67" i="1"/>
  <c r="N67" i="1"/>
  <c r="M67" i="1"/>
  <c r="K67" i="1"/>
  <c r="O66" i="1"/>
  <c r="N66" i="1"/>
  <c r="M66" i="1"/>
  <c r="K66" i="1"/>
  <c r="O65" i="1"/>
  <c r="N65" i="1"/>
  <c r="M65" i="1"/>
  <c r="K65" i="1"/>
  <c r="O64" i="1"/>
  <c r="N64" i="1"/>
  <c r="M64" i="1"/>
  <c r="K64" i="1"/>
  <c r="O63" i="1"/>
  <c r="N63" i="1"/>
  <c r="M63" i="1"/>
  <c r="K63" i="1"/>
  <c r="O62" i="1"/>
  <c r="N62" i="1"/>
  <c r="M62" i="1"/>
  <c r="K62" i="1"/>
  <c r="O61" i="1"/>
  <c r="N61" i="1"/>
  <c r="M61" i="1"/>
  <c r="K61" i="1"/>
  <c r="O60" i="1"/>
  <c r="N60" i="1"/>
  <c r="M60" i="1"/>
  <c r="K60" i="1"/>
  <c r="O59" i="1"/>
  <c r="N59" i="1"/>
  <c r="M59" i="1"/>
  <c r="K59" i="1"/>
  <c r="O58" i="1"/>
  <c r="N58" i="1"/>
  <c r="M58" i="1"/>
  <c r="K58" i="1"/>
  <c r="O57" i="1"/>
  <c r="N57" i="1"/>
  <c r="M57" i="1"/>
  <c r="K57" i="1"/>
  <c r="O56" i="1"/>
  <c r="N56" i="1"/>
  <c r="M56" i="1"/>
  <c r="K56" i="1"/>
  <c r="O55" i="1"/>
  <c r="N55" i="1"/>
  <c r="M55" i="1"/>
  <c r="K55" i="1"/>
  <c r="O54" i="1"/>
  <c r="N54" i="1"/>
  <c r="M54" i="1"/>
  <c r="K54" i="1"/>
  <c r="O53" i="1"/>
  <c r="N53" i="1"/>
  <c r="M53" i="1"/>
  <c r="K53" i="1"/>
  <c r="O52" i="1"/>
  <c r="N52" i="1"/>
  <c r="M52" i="1"/>
  <c r="K52" i="1"/>
  <c r="O51" i="1"/>
  <c r="N51" i="1"/>
  <c r="M51" i="1"/>
  <c r="K51" i="1"/>
  <c r="O50" i="1"/>
  <c r="N50" i="1"/>
  <c r="M50" i="1"/>
  <c r="K50" i="1"/>
  <c r="O49" i="1"/>
  <c r="N49" i="1"/>
  <c r="M49" i="1"/>
  <c r="K49" i="1"/>
  <c r="O48" i="1"/>
  <c r="N48" i="1"/>
  <c r="M48" i="1"/>
  <c r="K48" i="1"/>
  <c r="O47" i="1"/>
  <c r="N47" i="1"/>
  <c r="M47" i="1"/>
  <c r="K47" i="1"/>
  <c r="O46" i="1"/>
  <c r="N46" i="1"/>
  <c r="M46" i="1"/>
  <c r="K46" i="1"/>
  <c r="O45" i="1"/>
  <c r="N45" i="1"/>
  <c r="M45" i="1"/>
  <c r="K45" i="1"/>
  <c r="O44" i="1"/>
  <c r="N44" i="1"/>
  <c r="M44" i="1"/>
  <c r="K44" i="1"/>
  <c r="O43" i="1"/>
  <c r="N43" i="1"/>
  <c r="M43" i="1"/>
  <c r="K43" i="1"/>
  <c r="O42" i="1"/>
  <c r="N42" i="1"/>
  <c r="M42" i="1"/>
  <c r="K42" i="1"/>
  <c r="O41" i="1"/>
  <c r="N41" i="1"/>
  <c r="M41" i="1"/>
  <c r="K41" i="1"/>
  <c r="O40" i="1"/>
  <c r="N40" i="1"/>
  <c r="M40" i="1"/>
  <c r="K40" i="1"/>
  <c r="O39" i="1"/>
  <c r="N39" i="1"/>
  <c r="M39" i="1"/>
  <c r="K39" i="1"/>
  <c r="O38" i="1"/>
  <c r="N38" i="1"/>
  <c r="M38" i="1"/>
  <c r="K38" i="1"/>
  <c r="O37" i="1"/>
  <c r="N37" i="1"/>
  <c r="M37" i="1"/>
  <c r="K37" i="1"/>
  <c r="O36" i="1"/>
  <c r="N36" i="1"/>
  <c r="M36" i="1"/>
  <c r="K36" i="1"/>
  <c r="O35" i="1"/>
  <c r="N35" i="1"/>
  <c r="M35" i="1"/>
  <c r="K35" i="1"/>
  <c r="O34" i="1"/>
  <c r="N34" i="1"/>
  <c r="M34" i="1"/>
  <c r="K34" i="1"/>
  <c r="N26" i="1"/>
  <c r="O26" i="1" s="1"/>
  <c r="M25" i="1"/>
  <c r="K25" i="1"/>
  <c r="M23" i="1"/>
  <c r="K23" i="1"/>
  <c r="N22" i="1"/>
  <c r="O22" i="1" s="1"/>
  <c r="N21" i="1"/>
  <c r="O21" i="1" s="1"/>
  <c r="M21" i="1"/>
  <c r="K21" i="1"/>
  <c r="M19" i="1"/>
  <c r="K19" i="1"/>
  <c r="N18" i="1"/>
  <c r="O18" i="1" s="1"/>
  <c r="M17" i="1"/>
  <c r="K17" i="1"/>
  <c r="M15" i="1"/>
  <c r="K15" i="1"/>
  <c r="N14" i="1"/>
  <c r="O14" i="1" s="1"/>
  <c r="N17" i="1" l="1"/>
  <c r="O17" i="1" s="1"/>
  <c r="N19" i="1"/>
  <c r="O19" i="1" s="1"/>
  <c r="N23" i="1"/>
  <c r="O23" i="1" s="1"/>
  <c r="N25" i="1"/>
  <c r="O25" i="1" s="1"/>
  <c r="M16" i="1"/>
  <c r="M18" i="1"/>
  <c r="M20" i="1"/>
  <c r="M22" i="1"/>
  <c r="M24" i="1"/>
  <c r="M26" i="1"/>
  <c r="N15" i="1"/>
  <c r="O15" i="1" s="1"/>
  <c r="K14" i="1"/>
  <c r="K16" i="1"/>
  <c r="K18" i="1"/>
  <c r="K20" i="1"/>
  <c r="K22" i="1"/>
  <c r="K24" i="1"/>
  <c r="K26" i="1"/>
  <c r="N16" i="1"/>
  <c r="O16" i="1" s="1"/>
  <c r="N20" i="1"/>
  <c r="O20" i="1" s="1"/>
  <c r="N24" i="1"/>
  <c r="O24" i="1" s="1"/>
  <c r="M14" i="1"/>
  <c r="I13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G323" i="1" l="1"/>
  <c r="H323" i="1" s="1"/>
  <c r="F323" i="1"/>
  <c r="G322" i="1"/>
  <c r="H322" i="1" s="1"/>
  <c r="F322" i="1"/>
  <c r="H321" i="1"/>
  <c r="G321" i="1"/>
  <c r="F321" i="1"/>
  <c r="H320" i="1"/>
  <c r="G320" i="1"/>
  <c r="F320" i="1"/>
  <c r="G319" i="1"/>
  <c r="H319" i="1" s="1"/>
  <c r="F319" i="1"/>
  <c r="G318" i="1"/>
  <c r="H318" i="1" s="1"/>
  <c r="F318" i="1"/>
  <c r="G317" i="1"/>
  <c r="H317" i="1" s="1"/>
  <c r="F317" i="1"/>
  <c r="G316" i="1"/>
  <c r="H316" i="1" s="1"/>
  <c r="F316" i="1"/>
  <c r="G315" i="1"/>
  <c r="H315" i="1" s="1"/>
  <c r="F315" i="1"/>
  <c r="G314" i="1"/>
  <c r="H314" i="1" s="1"/>
  <c r="F314" i="1"/>
  <c r="H313" i="1"/>
  <c r="G313" i="1"/>
  <c r="F313" i="1"/>
  <c r="G312" i="1"/>
  <c r="H312" i="1" s="1"/>
  <c r="F312" i="1"/>
  <c r="G311" i="1"/>
  <c r="H311" i="1" s="1"/>
  <c r="F311" i="1"/>
  <c r="G310" i="1"/>
  <c r="H310" i="1" s="1"/>
  <c r="F310" i="1"/>
  <c r="G309" i="1"/>
  <c r="H309" i="1" s="1"/>
  <c r="F309" i="1"/>
  <c r="G308" i="1"/>
  <c r="H308" i="1" s="1"/>
  <c r="F308" i="1"/>
  <c r="G307" i="1"/>
  <c r="H307" i="1" s="1"/>
  <c r="F307" i="1"/>
  <c r="G306" i="1"/>
  <c r="H306" i="1" s="1"/>
  <c r="F306" i="1"/>
  <c r="H305" i="1"/>
  <c r="G305" i="1"/>
  <c r="F305" i="1"/>
  <c r="G304" i="1"/>
  <c r="H304" i="1" s="1"/>
  <c r="F304" i="1"/>
  <c r="G303" i="1"/>
  <c r="H303" i="1" s="1"/>
  <c r="F303" i="1"/>
  <c r="G302" i="1"/>
  <c r="H302" i="1" s="1"/>
  <c r="F302" i="1"/>
  <c r="G301" i="1"/>
  <c r="H301" i="1" s="1"/>
  <c r="F301" i="1"/>
  <c r="G300" i="1"/>
  <c r="H300" i="1" s="1"/>
  <c r="F300" i="1"/>
  <c r="G299" i="1"/>
  <c r="H299" i="1" s="1"/>
  <c r="F299" i="1"/>
  <c r="G298" i="1"/>
  <c r="H298" i="1" s="1"/>
  <c r="F298" i="1"/>
  <c r="H297" i="1"/>
  <c r="G297" i="1"/>
  <c r="F297" i="1"/>
  <c r="G296" i="1"/>
  <c r="H296" i="1" s="1"/>
  <c r="F296" i="1"/>
  <c r="G295" i="1"/>
  <c r="H295" i="1" s="1"/>
  <c r="F295" i="1"/>
  <c r="G294" i="1"/>
  <c r="H294" i="1" s="1"/>
  <c r="F294" i="1"/>
  <c r="G293" i="1"/>
  <c r="H293" i="1" s="1"/>
  <c r="F293" i="1"/>
  <c r="G292" i="1"/>
  <c r="H292" i="1" s="1"/>
  <c r="F292" i="1"/>
  <c r="G291" i="1"/>
  <c r="H291" i="1" s="1"/>
  <c r="F291" i="1"/>
  <c r="G290" i="1"/>
  <c r="H290" i="1" s="1"/>
  <c r="F290" i="1"/>
  <c r="H289" i="1"/>
  <c r="G289" i="1"/>
  <c r="F289" i="1"/>
  <c r="G288" i="1"/>
  <c r="H288" i="1" s="1"/>
  <c r="F288" i="1"/>
  <c r="G287" i="1"/>
  <c r="H287" i="1" s="1"/>
  <c r="F287" i="1"/>
  <c r="G286" i="1"/>
  <c r="H286" i="1" s="1"/>
  <c r="F286" i="1"/>
  <c r="G285" i="1"/>
  <c r="H285" i="1" s="1"/>
  <c r="F285" i="1"/>
  <c r="G284" i="1"/>
  <c r="H284" i="1" s="1"/>
  <c r="F284" i="1"/>
  <c r="H283" i="1"/>
  <c r="G283" i="1"/>
  <c r="F283" i="1"/>
  <c r="G282" i="1"/>
  <c r="H282" i="1" s="1"/>
  <c r="F282" i="1"/>
  <c r="G281" i="1"/>
  <c r="H281" i="1" s="1"/>
  <c r="F281" i="1"/>
  <c r="G280" i="1"/>
  <c r="H280" i="1" s="1"/>
  <c r="F280" i="1"/>
  <c r="H279" i="1"/>
  <c r="G279" i="1"/>
  <c r="F279" i="1"/>
  <c r="G278" i="1"/>
  <c r="H278" i="1" s="1"/>
  <c r="F278" i="1"/>
  <c r="G277" i="1"/>
  <c r="H277" i="1" s="1"/>
  <c r="F277" i="1"/>
  <c r="H276" i="1"/>
  <c r="G276" i="1"/>
  <c r="F276" i="1"/>
  <c r="G275" i="1"/>
  <c r="H275" i="1" s="1"/>
  <c r="F275" i="1"/>
  <c r="G274" i="1"/>
  <c r="H274" i="1" s="1"/>
  <c r="F274" i="1"/>
  <c r="G273" i="1"/>
  <c r="H273" i="1" s="1"/>
  <c r="F273" i="1"/>
  <c r="G272" i="1"/>
  <c r="H272" i="1" s="1"/>
  <c r="F272" i="1"/>
  <c r="G271" i="1"/>
  <c r="H271" i="1" s="1"/>
  <c r="F271" i="1"/>
  <c r="G270" i="1"/>
  <c r="H270" i="1" s="1"/>
  <c r="F270" i="1"/>
  <c r="G269" i="1"/>
  <c r="H269" i="1" s="1"/>
  <c r="F269" i="1"/>
  <c r="H268" i="1"/>
  <c r="G268" i="1"/>
  <c r="F268" i="1"/>
  <c r="G267" i="1"/>
  <c r="H267" i="1" s="1"/>
  <c r="F267" i="1"/>
  <c r="G266" i="1"/>
  <c r="H266" i="1" s="1"/>
  <c r="F266" i="1"/>
  <c r="G265" i="1"/>
  <c r="H265" i="1" s="1"/>
  <c r="F265" i="1"/>
  <c r="G264" i="1"/>
  <c r="H264" i="1" s="1"/>
  <c r="F264" i="1"/>
  <c r="G263" i="1"/>
  <c r="H263" i="1" s="1"/>
  <c r="F263" i="1"/>
  <c r="G262" i="1"/>
  <c r="H262" i="1" s="1"/>
  <c r="F262" i="1"/>
  <c r="G261" i="1"/>
  <c r="H261" i="1" s="1"/>
  <c r="F261" i="1"/>
  <c r="G260" i="1"/>
  <c r="H260" i="1" s="1"/>
  <c r="F260" i="1"/>
  <c r="G259" i="1"/>
  <c r="H259" i="1" s="1"/>
  <c r="F259" i="1"/>
  <c r="G258" i="1"/>
  <c r="H258" i="1" s="1"/>
  <c r="F258" i="1"/>
  <c r="H257" i="1"/>
  <c r="G257" i="1"/>
  <c r="F257" i="1"/>
  <c r="G256" i="1"/>
  <c r="H256" i="1" s="1"/>
  <c r="F256" i="1"/>
  <c r="G255" i="1"/>
  <c r="H255" i="1" s="1"/>
  <c r="F255" i="1"/>
  <c r="G254" i="1"/>
  <c r="H254" i="1" s="1"/>
  <c r="F254" i="1"/>
  <c r="G253" i="1"/>
  <c r="H253" i="1" s="1"/>
  <c r="F253" i="1"/>
  <c r="G252" i="1"/>
  <c r="H252" i="1" s="1"/>
  <c r="F252" i="1"/>
  <c r="H251" i="1"/>
  <c r="G251" i="1"/>
  <c r="F251" i="1"/>
  <c r="G250" i="1"/>
  <c r="H250" i="1" s="1"/>
  <c r="F250" i="1"/>
  <c r="G249" i="1"/>
  <c r="H249" i="1" s="1"/>
  <c r="F249" i="1"/>
  <c r="G248" i="1"/>
  <c r="H248" i="1" s="1"/>
  <c r="F248" i="1"/>
  <c r="H247" i="1"/>
  <c r="G247" i="1"/>
  <c r="F247" i="1"/>
  <c r="G246" i="1"/>
  <c r="H246" i="1" s="1"/>
  <c r="F246" i="1"/>
  <c r="G245" i="1"/>
  <c r="H245" i="1" s="1"/>
  <c r="F245" i="1"/>
  <c r="H244" i="1"/>
  <c r="G244" i="1"/>
  <c r="F244" i="1"/>
  <c r="G243" i="1"/>
  <c r="H243" i="1" s="1"/>
  <c r="F243" i="1"/>
  <c r="G242" i="1"/>
  <c r="H242" i="1" s="1"/>
  <c r="F242" i="1"/>
  <c r="G241" i="1"/>
  <c r="H241" i="1" s="1"/>
  <c r="F241" i="1"/>
  <c r="G240" i="1"/>
  <c r="H240" i="1" s="1"/>
  <c r="F240" i="1"/>
  <c r="G239" i="1"/>
  <c r="H239" i="1" s="1"/>
  <c r="F239" i="1"/>
  <c r="G238" i="1"/>
  <c r="H238" i="1" s="1"/>
  <c r="F238" i="1"/>
  <c r="G237" i="1"/>
  <c r="H237" i="1" s="1"/>
  <c r="F237" i="1"/>
  <c r="H236" i="1"/>
  <c r="G236" i="1"/>
  <c r="F236" i="1"/>
  <c r="G235" i="1"/>
  <c r="H235" i="1" s="1"/>
  <c r="F235" i="1"/>
  <c r="G234" i="1"/>
  <c r="H234" i="1" s="1"/>
  <c r="F234" i="1"/>
  <c r="G233" i="1"/>
  <c r="H233" i="1" s="1"/>
  <c r="F233" i="1"/>
  <c r="G232" i="1"/>
  <c r="H232" i="1" s="1"/>
  <c r="F232" i="1"/>
  <c r="G231" i="1"/>
  <c r="H231" i="1" s="1"/>
  <c r="F231" i="1"/>
  <c r="G230" i="1"/>
  <c r="H230" i="1" s="1"/>
  <c r="F230" i="1"/>
  <c r="G229" i="1"/>
  <c r="H229" i="1" s="1"/>
  <c r="F229" i="1"/>
  <c r="G228" i="1"/>
  <c r="H228" i="1" s="1"/>
  <c r="F228" i="1"/>
  <c r="G227" i="1"/>
  <c r="H227" i="1" s="1"/>
  <c r="F227" i="1"/>
  <c r="G226" i="1"/>
  <c r="H226" i="1" s="1"/>
  <c r="F226" i="1"/>
  <c r="H225" i="1"/>
  <c r="G225" i="1"/>
  <c r="F225" i="1"/>
  <c r="G224" i="1"/>
  <c r="H224" i="1" s="1"/>
  <c r="F224" i="1"/>
  <c r="G223" i="1"/>
  <c r="H223" i="1" s="1"/>
  <c r="F223" i="1"/>
  <c r="G222" i="1"/>
  <c r="H222" i="1" s="1"/>
  <c r="F222" i="1"/>
  <c r="G221" i="1"/>
  <c r="H221" i="1" s="1"/>
  <c r="F221" i="1"/>
  <c r="G220" i="1"/>
  <c r="H220" i="1" s="1"/>
  <c r="F220" i="1"/>
  <c r="H219" i="1"/>
  <c r="G219" i="1"/>
  <c r="F219" i="1"/>
  <c r="G218" i="1"/>
  <c r="H218" i="1" s="1"/>
  <c r="F218" i="1"/>
  <c r="G217" i="1"/>
  <c r="H217" i="1" s="1"/>
  <c r="F217" i="1"/>
  <c r="G216" i="1"/>
  <c r="H216" i="1" s="1"/>
  <c r="F216" i="1"/>
  <c r="H215" i="1"/>
  <c r="G215" i="1"/>
  <c r="F215" i="1"/>
  <c r="G214" i="1"/>
  <c r="H214" i="1" s="1"/>
  <c r="F214" i="1"/>
  <c r="G213" i="1"/>
  <c r="H213" i="1" s="1"/>
  <c r="F213" i="1"/>
  <c r="H212" i="1"/>
  <c r="G212" i="1"/>
  <c r="F212" i="1"/>
  <c r="G211" i="1"/>
  <c r="H211" i="1" s="1"/>
  <c r="F211" i="1"/>
  <c r="G210" i="1"/>
  <c r="H210" i="1" s="1"/>
  <c r="F210" i="1"/>
  <c r="G209" i="1"/>
  <c r="H209" i="1" s="1"/>
  <c r="F209" i="1"/>
  <c r="G208" i="1"/>
  <c r="H208" i="1" s="1"/>
  <c r="F208" i="1"/>
  <c r="G207" i="1"/>
  <c r="H207" i="1" s="1"/>
  <c r="F207" i="1"/>
  <c r="G206" i="1"/>
  <c r="H206" i="1" s="1"/>
  <c r="F206" i="1"/>
  <c r="G205" i="1"/>
  <c r="H205" i="1" s="1"/>
  <c r="F205" i="1"/>
  <c r="H204" i="1"/>
  <c r="G204" i="1"/>
  <c r="F204" i="1"/>
  <c r="G203" i="1"/>
  <c r="H203" i="1" s="1"/>
  <c r="F203" i="1"/>
  <c r="G202" i="1"/>
  <c r="H202" i="1" s="1"/>
  <c r="F202" i="1"/>
  <c r="G201" i="1"/>
  <c r="H201" i="1" s="1"/>
  <c r="F201" i="1"/>
  <c r="G200" i="1"/>
  <c r="H200" i="1" s="1"/>
  <c r="F200" i="1"/>
  <c r="G199" i="1"/>
  <c r="H199" i="1" s="1"/>
  <c r="F199" i="1"/>
  <c r="G198" i="1"/>
  <c r="H198" i="1" s="1"/>
  <c r="F198" i="1"/>
  <c r="G197" i="1"/>
  <c r="H197" i="1" s="1"/>
  <c r="F197" i="1"/>
  <c r="G196" i="1"/>
  <c r="H196" i="1" s="1"/>
  <c r="F196" i="1"/>
  <c r="G195" i="1"/>
  <c r="H195" i="1" s="1"/>
  <c r="F195" i="1"/>
  <c r="G194" i="1"/>
  <c r="H194" i="1" s="1"/>
  <c r="F194" i="1"/>
  <c r="H193" i="1"/>
  <c r="G193" i="1"/>
  <c r="F193" i="1"/>
  <c r="G192" i="1"/>
  <c r="H192" i="1" s="1"/>
  <c r="F192" i="1"/>
  <c r="G191" i="1"/>
  <c r="H191" i="1" s="1"/>
  <c r="F191" i="1"/>
  <c r="G190" i="1"/>
  <c r="H190" i="1" s="1"/>
  <c r="F190" i="1"/>
  <c r="G189" i="1"/>
  <c r="H189" i="1" s="1"/>
  <c r="F189" i="1"/>
  <c r="G188" i="1"/>
  <c r="H188" i="1" s="1"/>
  <c r="F188" i="1"/>
  <c r="H187" i="1"/>
  <c r="G187" i="1"/>
  <c r="F187" i="1"/>
  <c r="G186" i="1"/>
  <c r="H186" i="1" s="1"/>
  <c r="F186" i="1"/>
  <c r="G185" i="1"/>
  <c r="H185" i="1" s="1"/>
  <c r="F185" i="1"/>
  <c r="G184" i="1"/>
  <c r="H184" i="1" s="1"/>
  <c r="F184" i="1"/>
  <c r="H183" i="1"/>
  <c r="G183" i="1"/>
  <c r="F183" i="1"/>
  <c r="G182" i="1"/>
  <c r="H182" i="1" s="1"/>
  <c r="F182" i="1"/>
  <c r="G181" i="1"/>
  <c r="H181" i="1" s="1"/>
  <c r="F181" i="1"/>
  <c r="H180" i="1"/>
  <c r="G180" i="1"/>
  <c r="F180" i="1"/>
  <c r="G179" i="1"/>
  <c r="H179" i="1" s="1"/>
  <c r="F179" i="1"/>
  <c r="G178" i="1"/>
  <c r="H178" i="1" s="1"/>
  <c r="F178" i="1"/>
  <c r="G177" i="1"/>
  <c r="H177" i="1" s="1"/>
  <c r="F177" i="1"/>
  <c r="G176" i="1"/>
  <c r="H176" i="1" s="1"/>
  <c r="F176" i="1"/>
  <c r="G175" i="1"/>
  <c r="H175" i="1" s="1"/>
  <c r="F175" i="1"/>
  <c r="G174" i="1"/>
  <c r="H174" i="1" s="1"/>
  <c r="F174" i="1"/>
  <c r="G173" i="1"/>
  <c r="H173" i="1" s="1"/>
  <c r="F173" i="1"/>
  <c r="G172" i="1"/>
  <c r="H172" i="1" s="1"/>
  <c r="F172" i="1"/>
  <c r="G171" i="1"/>
  <c r="H171" i="1" s="1"/>
  <c r="F171" i="1"/>
  <c r="G170" i="1"/>
  <c r="H170" i="1" s="1"/>
  <c r="F170" i="1"/>
  <c r="G169" i="1"/>
  <c r="H169" i="1" s="1"/>
  <c r="F169" i="1"/>
  <c r="G168" i="1"/>
  <c r="H168" i="1" s="1"/>
  <c r="F168" i="1"/>
  <c r="G167" i="1"/>
  <c r="H167" i="1" s="1"/>
  <c r="F167" i="1"/>
  <c r="G166" i="1"/>
  <c r="H166" i="1" s="1"/>
  <c r="F166" i="1"/>
  <c r="G165" i="1"/>
  <c r="H165" i="1" s="1"/>
  <c r="F165" i="1"/>
  <c r="G164" i="1"/>
  <c r="H164" i="1" s="1"/>
  <c r="F164" i="1"/>
  <c r="G163" i="1"/>
  <c r="H163" i="1" s="1"/>
  <c r="F163" i="1"/>
  <c r="G162" i="1"/>
  <c r="H162" i="1" s="1"/>
  <c r="F162" i="1"/>
  <c r="H161" i="1"/>
  <c r="G161" i="1"/>
  <c r="F161" i="1"/>
  <c r="G160" i="1"/>
  <c r="H160" i="1" s="1"/>
  <c r="F160" i="1"/>
  <c r="G159" i="1"/>
  <c r="H159" i="1" s="1"/>
  <c r="F159" i="1"/>
  <c r="G158" i="1"/>
  <c r="H158" i="1" s="1"/>
  <c r="F158" i="1"/>
  <c r="G157" i="1"/>
  <c r="H157" i="1" s="1"/>
  <c r="F157" i="1"/>
  <c r="G156" i="1"/>
  <c r="H156" i="1" s="1"/>
  <c r="F156" i="1"/>
  <c r="H155" i="1"/>
  <c r="G155" i="1"/>
  <c r="F155" i="1"/>
  <c r="G154" i="1"/>
  <c r="H154" i="1" s="1"/>
  <c r="F154" i="1"/>
  <c r="G153" i="1"/>
  <c r="H153" i="1" s="1"/>
  <c r="F153" i="1"/>
  <c r="G152" i="1"/>
  <c r="H152" i="1" s="1"/>
  <c r="F152" i="1"/>
  <c r="H151" i="1"/>
  <c r="G151" i="1"/>
  <c r="F151" i="1"/>
  <c r="G150" i="1"/>
  <c r="H150" i="1" s="1"/>
  <c r="F150" i="1"/>
  <c r="G149" i="1"/>
  <c r="H149" i="1" s="1"/>
  <c r="F149" i="1"/>
  <c r="H148" i="1"/>
  <c r="G148" i="1"/>
  <c r="F148" i="1"/>
  <c r="G147" i="1"/>
  <c r="H147" i="1" s="1"/>
  <c r="F147" i="1"/>
  <c r="G146" i="1"/>
  <c r="H146" i="1" s="1"/>
  <c r="F146" i="1"/>
  <c r="G145" i="1"/>
  <c r="H145" i="1" s="1"/>
  <c r="F145" i="1"/>
  <c r="G144" i="1"/>
  <c r="H144" i="1" s="1"/>
  <c r="F144" i="1"/>
  <c r="G143" i="1"/>
  <c r="H143" i="1" s="1"/>
  <c r="F143" i="1"/>
  <c r="G142" i="1"/>
  <c r="H142" i="1" s="1"/>
  <c r="F142" i="1"/>
  <c r="G141" i="1"/>
  <c r="H141" i="1" s="1"/>
  <c r="F141" i="1"/>
  <c r="H140" i="1"/>
  <c r="G140" i="1"/>
  <c r="F140" i="1"/>
  <c r="G139" i="1"/>
  <c r="H139" i="1" s="1"/>
  <c r="F139" i="1"/>
  <c r="G138" i="1"/>
  <c r="H138" i="1" s="1"/>
  <c r="F138" i="1"/>
  <c r="G137" i="1"/>
  <c r="H137" i="1" s="1"/>
  <c r="F137" i="1"/>
  <c r="G136" i="1"/>
  <c r="H136" i="1" s="1"/>
  <c r="F136" i="1"/>
  <c r="G135" i="1"/>
  <c r="H135" i="1" s="1"/>
  <c r="F135" i="1"/>
  <c r="G134" i="1"/>
  <c r="H134" i="1" s="1"/>
  <c r="F134" i="1"/>
  <c r="G133" i="1"/>
  <c r="H133" i="1" s="1"/>
  <c r="F133" i="1"/>
  <c r="G132" i="1"/>
  <c r="H132" i="1" s="1"/>
  <c r="F132" i="1"/>
  <c r="G131" i="1"/>
  <c r="H131" i="1" s="1"/>
  <c r="F131" i="1"/>
  <c r="G130" i="1"/>
  <c r="H130" i="1" s="1"/>
  <c r="F130" i="1"/>
  <c r="H129" i="1"/>
  <c r="G129" i="1"/>
  <c r="F129" i="1"/>
  <c r="G128" i="1"/>
  <c r="H128" i="1" s="1"/>
  <c r="F128" i="1"/>
  <c r="G127" i="1"/>
  <c r="H127" i="1" s="1"/>
  <c r="F127" i="1"/>
  <c r="G126" i="1"/>
  <c r="H126" i="1" s="1"/>
  <c r="F126" i="1"/>
  <c r="G125" i="1"/>
  <c r="H125" i="1" s="1"/>
  <c r="F125" i="1"/>
  <c r="G124" i="1"/>
  <c r="H124" i="1" s="1"/>
  <c r="F124" i="1"/>
  <c r="H123" i="1"/>
  <c r="G123" i="1"/>
  <c r="F123" i="1"/>
  <c r="G122" i="1"/>
  <c r="H122" i="1" s="1"/>
  <c r="F122" i="1"/>
  <c r="G121" i="1"/>
  <c r="H121" i="1" s="1"/>
  <c r="F121" i="1"/>
  <c r="G120" i="1"/>
  <c r="H120" i="1" s="1"/>
  <c r="F120" i="1"/>
  <c r="H119" i="1"/>
  <c r="G119" i="1"/>
  <c r="F119" i="1"/>
  <c r="G118" i="1"/>
  <c r="H118" i="1" s="1"/>
  <c r="F118" i="1"/>
  <c r="G117" i="1"/>
  <c r="H117" i="1" s="1"/>
  <c r="F117" i="1"/>
  <c r="H116" i="1"/>
  <c r="G116" i="1"/>
  <c r="F116" i="1"/>
  <c r="G115" i="1"/>
  <c r="H115" i="1" s="1"/>
  <c r="F115" i="1"/>
  <c r="G114" i="1"/>
  <c r="H114" i="1" s="1"/>
  <c r="F114" i="1"/>
  <c r="G113" i="1"/>
  <c r="H113" i="1" s="1"/>
  <c r="F113" i="1"/>
  <c r="G112" i="1"/>
  <c r="H112" i="1" s="1"/>
  <c r="F112" i="1"/>
  <c r="G111" i="1"/>
  <c r="H111" i="1" s="1"/>
  <c r="F111" i="1"/>
  <c r="G110" i="1"/>
  <c r="H110" i="1" s="1"/>
  <c r="F110" i="1"/>
  <c r="G109" i="1"/>
  <c r="H109" i="1" s="1"/>
  <c r="F109" i="1"/>
  <c r="G108" i="1"/>
  <c r="H108" i="1" s="1"/>
  <c r="F108" i="1"/>
  <c r="G107" i="1"/>
  <c r="H107" i="1" s="1"/>
  <c r="F107" i="1"/>
  <c r="G106" i="1"/>
  <c r="H106" i="1" s="1"/>
  <c r="F106" i="1"/>
  <c r="G105" i="1"/>
  <c r="H105" i="1" s="1"/>
  <c r="F105" i="1"/>
  <c r="G104" i="1"/>
  <c r="H104" i="1" s="1"/>
  <c r="F104" i="1"/>
  <c r="G103" i="1"/>
  <c r="H103" i="1" s="1"/>
  <c r="F103" i="1"/>
  <c r="G102" i="1"/>
  <c r="H102" i="1" s="1"/>
  <c r="F102" i="1"/>
  <c r="G101" i="1"/>
  <c r="H101" i="1" s="1"/>
  <c r="F101" i="1"/>
  <c r="G100" i="1"/>
  <c r="H100" i="1" s="1"/>
  <c r="F100" i="1"/>
  <c r="G99" i="1"/>
  <c r="H99" i="1" s="1"/>
  <c r="F99" i="1"/>
  <c r="G98" i="1"/>
  <c r="H98" i="1" s="1"/>
  <c r="F98" i="1"/>
  <c r="G97" i="1"/>
  <c r="H97" i="1" s="1"/>
  <c r="F97" i="1"/>
  <c r="G96" i="1"/>
  <c r="H96" i="1" s="1"/>
  <c r="F96" i="1"/>
  <c r="G95" i="1"/>
  <c r="H95" i="1" s="1"/>
  <c r="F95" i="1"/>
  <c r="G94" i="1"/>
  <c r="H94" i="1" s="1"/>
  <c r="F94" i="1"/>
  <c r="G93" i="1"/>
  <c r="H93" i="1" s="1"/>
  <c r="F93" i="1"/>
  <c r="G92" i="1"/>
  <c r="H92" i="1" s="1"/>
  <c r="F92" i="1"/>
  <c r="H91" i="1"/>
  <c r="G91" i="1"/>
  <c r="F91" i="1"/>
  <c r="G90" i="1"/>
  <c r="H90" i="1" s="1"/>
  <c r="F90" i="1"/>
  <c r="G89" i="1"/>
  <c r="H89" i="1" s="1"/>
  <c r="F89" i="1"/>
  <c r="G88" i="1"/>
  <c r="H88" i="1" s="1"/>
  <c r="F88" i="1"/>
  <c r="H87" i="1"/>
  <c r="G87" i="1"/>
  <c r="F87" i="1"/>
  <c r="G86" i="1"/>
  <c r="H86" i="1" s="1"/>
  <c r="F86" i="1"/>
  <c r="G85" i="1"/>
  <c r="H85" i="1" s="1"/>
  <c r="F85" i="1"/>
  <c r="H84" i="1"/>
  <c r="G84" i="1"/>
  <c r="F84" i="1"/>
  <c r="G83" i="1"/>
  <c r="H83" i="1" s="1"/>
  <c r="F83" i="1"/>
  <c r="G82" i="1"/>
  <c r="H82" i="1" s="1"/>
  <c r="F82" i="1"/>
  <c r="G81" i="1"/>
  <c r="H81" i="1" s="1"/>
  <c r="F81" i="1"/>
  <c r="G80" i="1"/>
  <c r="H80" i="1" s="1"/>
  <c r="F80" i="1"/>
  <c r="G79" i="1"/>
  <c r="H79" i="1" s="1"/>
  <c r="F79" i="1"/>
  <c r="G78" i="1"/>
  <c r="H78" i="1" s="1"/>
  <c r="F78" i="1"/>
  <c r="G77" i="1"/>
  <c r="H77" i="1" s="1"/>
  <c r="F77" i="1"/>
  <c r="H76" i="1"/>
  <c r="G76" i="1"/>
  <c r="F76" i="1"/>
  <c r="G75" i="1"/>
  <c r="H75" i="1" s="1"/>
  <c r="F75" i="1"/>
  <c r="G74" i="1"/>
  <c r="H74" i="1" s="1"/>
  <c r="F74" i="1"/>
  <c r="G73" i="1"/>
  <c r="H73" i="1" s="1"/>
  <c r="F73" i="1"/>
  <c r="G72" i="1"/>
  <c r="H72" i="1" s="1"/>
  <c r="F72" i="1"/>
  <c r="G71" i="1"/>
  <c r="H71" i="1" s="1"/>
  <c r="F71" i="1"/>
  <c r="G70" i="1"/>
  <c r="H70" i="1" s="1"/>
  <c r="F70" i="1"/>
  <c r="G69" i="1"/>
  <c r="H69" i="1" s="1"/>
  <c r="F69" i="1"/>
  <c r="G68" i="1"/>
  <c r="H68" i="1" s="1"/>
  <c r="F68" i="1"/>
  <c r="G67" i="1"/>
  <c r="H67" i="1" s="1"/>
  <c r="F67" i="1"/>
  <c r="G66" i="1"/>
  <c r="H66" i="1" s="1"/>
  <c r="F66" i="1"/>
  <c r="H65" i="1"/>
  <c r="G65" i="1"/>
  <c r="F65" i="1"/>
  <c r="G64" i="1"/>
  <c r="H64" i="1" s="1"/>
  <c r="F64" i="1"/>
  <c r="G63" i="1"/>
  <c r="H63" i="1" s="1"/>
  <c r="F63" i="1"/>
  <c r="G62" i="1"/>
  <c r="H62" i="1" s="1"/>
  <c r="F62" i="1"/>
  <c r="G61" i="1"/>
  <c r="H61" i="1" s="1"/>
  <c r="F61" i="1"/>
  <c r="G60" i="1"/>
  <c r="H60" i="1" s="1"/>
  <c r="F60" i="1"/>
  <c r="H59" i="1"/>
  <c r="G59" i="1"/>
  <c r="F59" i="1"/>
  <c r="G58" i="1"/>
  <c r="H58" i="1" s="1"/>
  <c r="F58" i="1"/>
  <c r="G57" i="1"/>
  <c r="H57" i="1" s="1"/>
  <c r="F57" i="1"/>
  <c r="G56" i="1"/>
  <c r="H56" i="1" s="1"/>
  <c r="F56" i="1"/>
  <c r="H55" i="1"/>
  <c r="G55" i="1"/>
  <c r="F55" i="1"/>
  <c r="G54" i="1"/>
  <c r="H54" i="1" s="1"/>
  <c r="F54" i="1"/>
  <c r="G53" i="1"/>
  <c r="H53" i="1" s="1"/>
  <c r="F53" i="1"/>
  <c r="H52" i="1"/>
  <c r="G52" i="1"/>
  <c r="F52" i="1"/>
  <c r="G51" i="1"/>
  <c r="H51" i="1" s="1"/>
  <c r="F51" i="1"/>
  <c r="G50" i="1"/>
  <c r="H50" i="1" s="1"/>
  <c r="F50" i="1"/>
  <c r="G49" i="1"/>
  <c r="H49" i="1" s="1"/>
  <c r="F49" i="1"/>
  <c r="G48" i="1"/>
  <c r="H48" i="1" s="1"/>
  <c r="F48" i="1"/>
  <c r="G47" i="1"/>
  <c r="H47" i="1" s="1"/>
  <c r="F47" i="1"/>
  <c r="G46" i="1"/>
  <c r="H46" i="1" s="1"/>
  <c r="F46" i="1"/>
  <c r="G45" i="1"/>
  <c r="H45" i="1" s="1"/>
  <c r="F45" i="1"/>
  <c r="G44" i="1"/>
  <c r="H44" i="1" s="1"/>
  <c r="F44" i="1"/>
  <c r="G43" i="1"/>
  <c r="H43" i="1" s="1"/>
  <c r="F43" i="1"/>
  <c r="G42" i="1"/>
  <c r="H42" i="1" s="1"/>
  <c r="F42" i="1"/>
  <c r="G41" i="1"/>
  <c r="H41" i="1" s="1"/>
  <c r="F41" i="1"/>
  <c r="G40" i="1"/>
  <c r="H40" i="1" s="1"/>
  <c r="F40" i="1"/>
  <c r="G39" i="1"/>
  <c r="H39" i="1" s="1"/>
  <c r="F39" i="1"/>
  <c r="G38" i="1"/>
  <c r="H38" i="1" s="1"/>
  <c r="F38" i="1"/>
  <c r="G37" i="1"/>
  <c r="H37" i="1" s="1"/>
  <c r="F37" i="1"/>
  <c r="G36" i="1"/>
  <c r="H36" i="1" s="1"/>
  <c r="F36" i="1"/>
  <c r="G35" i="1"/>
  <c r="H35" i="1" s="1"/>
  <c r="F35" i="1"/>
  <c r="G34" i="1"/>
  <c r="H34" i="1" s="1"/>
  <c r="F3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F28" i="1"/>
  <c r="F27" i="1"/>
  <c r="D26" i="1"/>
  <c r="G25" i="1"/>
  <c r="H25" i="1" s="1"/>
  <c r="F23" i="1"/>
  <c r="F22" i="1"/>
  <c r="D21" i="1"/>
  <c r="F18" i="1"/>
  <c r="D17" i="1"/>
  <c r="F15" i="1"/>
  <c r="F13" i="1"/>
  <c r="G20" i="1" l="1"/>
  <c r="H20" i="1" s="1"/>
  <c r="D13" i="1"/>
  <c r="G17" i="1"/>
  <c r="H17" i="1" s="1"/>
  <c r="F21" i="1"/>
  <c r="D19" i="1"/>
  <c r="F20" i="1"/>
  <c r="D25" i="1"/>
  <c r="F26" i="1"/>
  <c r="F14" i="1"/>
  <c r="D18" i="1"/>
  <c r="F19" i="1"/>
  <c r="D28" i="1"/>
  <c r="G22" i="1"/>
  <c r="H22" i="1" s="1"/>
  <c r="G13" i="1"/>
  <c r="H13" i="1" s="1"/>
  <c r="D16" i="1"/>
  <c r="G21" i="1"/>
  <c r="H21" i="1" s="1"/>
  <c r="G23" i="1"/>
  <c r="H23" i="1" s="1"/>
  <c r="D24" i="1"/>
  <c r="G28" i="1"/>
  <c r="H28" i="1" s="1"/>
  <c r="G14" i="1"/>
  <c r="H14" i="1" s="1"/>
  <c r="G15" i="1"/>
  <c r="H15" i="1" s="1"/>
  <c r="D14" i="1"/>
  <c r="F16" i="1"/>
  <c r="F17" i="1"/>
  <c r="G18" i="1"/>
  <c r="H18" i="1" s="1"/>
  <c r="D22" i="1"/>
  <c r="F24" i="1"/>
  <c r="F25" i="1"/>
  <c r="G26" i="1"/>
  <c r="H26" i="1" s="1"/>
  <c r="G27" i="1"/>
  <c r="H27" i="1" s="1"/>
  <c r="G16" i="1"/>
  <c r="H16" i="1" s="1"/>
  <c r="G24" i="1"/>
  <c r="H24" i="1" s="1"/>
  <c r="G19" i="1"/>
  <c r="H19" i="1" s="1"/>
  <c r="D20" i="1"/>
  <c r="D15" i="1"/>
  <c r="D23" i="1"/>
  <c r="D27" i="1"/>
  <c r="C12" i="1"/>
  <c r="E12" i="1"/>
  <c r="D29" i="1"/>
  <c r="F29" i="1"/>
  <c r="F31" i="1"/>
  <c r="D31" i="1"/>
  <c r="D30" i="1"/>
  <c r="F30" i="1"/>
  <c r="D33" i="1"/>
  <c r="F33" i="1"/>
  <c r="F32" i="1"/>
  <c r="D32" i="1"/>
  <c r="G30" i="1"/>
  <c r="H30" i="1" s="1"/>
  <c r="G31" i="1"/>
  <c r="H31" i="1" s="1"/>
  <c r="I12" i="1"/>
  <c r="G32" i="1"/>
  <c r="H32" i="1"/>
  <c r="G29" i="1"/>
  <c r="H29" i="1"/>
  <c r="G33" i="1"/>
  <c r="H33" i="1"/>
  <c r="G12" i="1" l="1"/>
  <c r="H12" i="1" s="1"/>
  <c r="F12" i="1"/>
  <c r="D12" i="1"/>
  <c r="J12" i="1"/>
  <c r="L12" i="1"/>
  <c r="M13" i="1"/>
  <c r="K13" i="1"/>
  <c r="N13" i="1"/>
  <c r="O13" i="1"/>
  <c r="K30" i="1"/>
  <c r="M30" i="1"/>
  <c r="K31" i="1"/>
  <c r="M31" i="1"/>
  <c r="K27" i="1"/>
  <c r="M27" i="1"/>
  <c r="K29" i="1"/>
  <c r="M29" i="1"/>
  <c r="M28" i="1"/>
  <c r="K28" i="1"/>
  <c r="K32" i="1"/>
  <c r="M32" i="1"/>
  <c r="N30" i="1"/>
  <c r="O30" i="1" s="1"/>
  <c r="M33" i="1"/>
  <c r="K33" i="1"/>
  <c r="N29" i="1"/>
  <c r="O29" i="1"/>
  <c r="N27" i="1"/>
  <c r="O27" i="1"/>
  <c r="N32" i="1"/>
  <c r="O32" i="1"/>
  <c r="K12" i="1"/>
  <c r="M12" i="1"/>
  <c r="P12" i="1"/>
  <c r="N12" i="1"/>
  <c r="O12" i="1" s="1"/>
  <c r="N28" i="1"/>
  <c r="O28" i="1"/>
  <c r="N31" i="1"/>
  <c r="O31" i="1"/>
  <c r="N33" i="1"/>
  <c r="O33" i="1"/>
  <c r="X12" i="1" l="1"/>
  <c r="Y33" i="1"/>
  <c r="Y29" i="1"/>
  <c r="Y28" i="1"/>
  <c r="Y30" i="1"/>
  <c r="Y31" i="1"/>
  <c r="Y32" i="1"/>
  <c r="Z30" i="1"/>
  <c r="AA30" i="1" s="1"/>
  <c r="Z28" i="1"/>
  <c r="AA28" i="1" s="1"/>
  <c r="Y27" i="1"/>
  <c r="AB12" i="1"/>
  <c r="Z33" i="1"/>
  <c r="AA33" i="1"/>
  <c r="Z32" i="1"/>
  <c r="AA32" i="1" s="1"/>
  <c r="Z31" i="1"/>
  <c r="AA31" i="1" s="1"/>
  <c r="Z27" i="1"/>
  <c r="AA27" i="1" s="1"/>
  <c r="Z12" i="1"/>
  <c r="AA12" i="1" s="1"/>
  <c r="Z29" i="1"/>
  <c r="AA29" i="1" s="1"/>
</calcChain>
</file>

<file path=xl/sharedStrings.xml><?xml version="1.0" encoding="utf-8"?>
<sst xmlns="http://schemas.openxmlformats.org/spreadsheetml/2006/main" count="643" uniqueCount="348">
  <si>
    <t>Kommun</t>
  </si>
  <si>
    <t>MB2007</t>
  </si>
  <si>
    <t>MB2013</t>
  </si>
  <si>
    <t>Totalt antal bilar</t>
  </si>
  <si>
    <t>01</t>
  </si>
  <si>
    <t xml:space="preserve">UPPLANDS VÄSBY </t>
  </si>
  <si>
    <t xml:space="preserve">VALLENTUNA     </t>
  </si>
  <si>
    <t xml:space="preserve">ÖSTERÅKER      </t>
  </si>
  <si>
    <t xml:space="preserve">VÄRMDÖ         </t>
  </si>
  <si>
    <t xml:space="preserve">JÄRFÄLLA       </t>
  </si>
  <si>
    <t xml:space="preserve">EKERÖ          </t>
  </si>
  <si>
    <t xml:space="preserve">HUDDINGE       </t>
  </si>
  <si>
    <t xml:space="preserve">BOTKYRKA       </t>
  </si>
  <si>
    <t xml:space="preserve">SALEM          </t>
  </si>
  <si>
    <t xml:space="preserve">HANINGE        </t>
  </si>
  <si>
    <t xml:space="preserve">TYRESÖ         </t>
  </si>
  <si>
    <t xml:space="preserve">UPPLANDS-BRO   </t>
  </si>
  <si>
    <t xml:space="preserve">NYKVARN        </t>
  </si>
  <si>
    <t xml:space="preserve">TÄBY           </t>
  </si>
  <si>
    <t xml:space="preserve">DANDERYD       </t>
  </si>
  <si>
    <t xml:space="preserve">SOLLENTUNA     </t>
  </si>
  <si>
    <t xml:space="preserve">STOCKHOLM      </t>
  </si>
  <si>
    <t xml:space="preserve">SÖDERTÄLJE     </t>
  </si>
  <si>
    <t xml:space="preserve">NACKA          </t>
  </si>
  <si>
    <t xml:space="preserve">SUNDBYBERG     </t>
  </si>
  <si>
    <t xml:space="preserve">SOLNA          </t>
  </si>
  <si>
    <t xml:space="preserve">LIDINGÖ        </t>
  </si>
  <si>
    <t xml:space="preserve">VAXHOLM        </t>
  </si>
  <si>
    <t xml:space="preserve">NORRTÄLJE      </t>
  </si>
  <si>
    <t xml:space="preserve">SIGTUNA        </t>
  </si>
  <si>
    <t xml:space="preserve">NYNÄSHAMN      </t>
  </si>
  <si>
    <t>03</t>
  </si>
  <si>
    <t xml:space="preserve">HÅBO           </t>
  </si>
  <si>
    <t xml:space="preserve">ÄLVKARLEBY     </t>
  </si>
  <si>
    <t xml:space="preserve">KNIVSTA        </t>
  </si>
  <si>
    <t xml:space="preserve">HEBY           </t>
  </si>
  <si>
    <t xml:space="preserve">TIERP          </t>
  </si>
  <si>
    <t xml:space="preserve">UPPSALA        </t>
  </si>
  <si>
    <t xml:space="preserve">ENKÖPING       </t>
  </si>
  <si>
    <t xml:space="preserve">ÖSTHAMMAR      </t>
  </si>
  <si>
    <t>04</t>
  </si>
  <si>
    <t xml:space="preserve">VINGÅKER       </t>
  </si>
  <si>
    <t xml:space="preserve">GNESTA         </t>
  </si>
  <si>
    <t xml:space="preserve">NYKÖPING       </t>
  </si>
  <si>
    <t xml:space="preserve">OXELÖSUND      </t>
  </si>
  <si>
    <t xml:space="preserve">FLEN           </t>
  </si>
  <si>
    <t xml:space="preserve">KATRINEHOLM    </t>
  </si>
  <si>
    <t xml:space="preserve">ESKILSTUNA     </t>
  </si>
  <si>
    <t xml:space="preserve">STRÄNGNÄS      </t>
  </si>
  <si>
    <t xml:space="preserve">TROSA          </t>
  </si>
  <si>
    <t>05</t>
  </si>
  <si>
    <t xml:space="preserve">ÖDESHÖG        </t>
  </si>
  <si>
    <t xml:space="preserve">YDRE           </t>
  </si>
  <si>
    <t xml:space="preserve">KINDA          </t>
  </si>
  <si>
    <t xml:space="preserve">BOXHOLM        </t>
  </si>
  <si>
    <t xml:space="preserve">ÅTVIDABERG     </t>
  </si>
  <si>
    <t xml:space="preserve">FINSPÅNG       </t>
  </si>
  <si>
    <t xml:space="preserve">VALDEMARSVIK   </t>
  </si>
  <si>
    <t xml:space="preserve">LINKÖPING      </t>
  </si>
  <si>
    <t xml:space="preserve">NORRKÖPING     </t>
  </si>
  <si>
    <t xml:space="preserve">SÖDERKÖPING    </t>
  </si>
  <si>
    <t xml:space="preserve">MOTALA         </t>
  </si>
  <si>
    <t xml:space="preserve">VADSTENA       </t>
  </si>
  <si>
    <t xml:space="preserve">MJÖLBY         </t>
  </si>
  <si>
    <t>06</t>
  </si>
  <si>
    <t xml:space="preserve">ANEBY          </t>
  </si>
  <si>
    <t xml:space="preserve">GNOSJÖ         </t>
  </si>
  <si>
    <t xml:space="preserve">MULLSJÖ        </t>
  </si>
  <si>
    <t xml:space="preserve">HABO           </t>
  </si>
  <si>
    <t xml:space="preserve">GISLAVED       </t>
  </si>
  <si>
    <t xml:space="preserve">VAGGERYD       </t>
  </si>
  <si>
    <t xml:space="preserve">JÖNKÖPING      </t>
  </si>
  <si>
    <t xml:space="preserve">NÄSSJÖ         </t>
  </si>
  <si>
    <t xml:space="preserve">VÄRNAMO        </t>
  </si>
  <si>
    <t xml:space="preserve">SÄVSJÖ         </t>
  </si>
  <si>
    <t xml:space="preserve">VETLANDA       </t>
  </si>
  <si>
    <t xml:space="preserve">EKSJÖ          </t>
  </si>
  <si>
    <t xml:space="preserve">TRANÅS         </t>
  </si>
  <si>
    <t>07</t>
  </si>
  <si>
    <t xml:space="preserve">UPPVIDINGE     </t>
  </si>
  <si>
    <t xml:space="preserve">LESSEBO        </t>
  </si>
  <si>
    <t xml:space="preserve">TINGSRYD       </t>
  </si>
  <si>
    <t xml:space="preserve">ALVESTA        </t>
  </si>
  <si>
    <t xml:space="preserve">ÄLMHULT        </t>
  </si>
  <si>
    <t xml:space="preserve">MARKARYD       </t>
  </si>
  <si>
    <t xml:space="preserve">VÄXJÖ          </t>
  </si>
  <si>
    <t xml:space="preserve">LJUNGBY        </t>
  </si>
  <si>
    <t>08</t>
  </si>
  <si>
    <t xml:space="preserve">HÖGSBY         </t>
  </si>
  <si>
    <t xml:space="preserve">TORSÅS         </t>
  </si>
  <si>
    <t xml:space="preserve">MÖRBYLÅNGA     </t>
  </si>
  <si>
    <t xml:space="preserve">HULTSFRED      </t>
  </si>
  <si>
    <t xml:space="preserve">MÖNSTERÅS      </t>
  </si>
  <si>
    <t xml:space="preserve">EMMABODA       </t>
  </si>
  <si>
    <t xml:space="preserve">KALMAR         </t>
  </si>
  <si>
    <t xml:space="preserve">NYBRO          </t>
  </si>
  <si>
    <t xml:space="preserve">OSKARSHAMN     </t>
  </si>
  <si>
    <t xml:space="preserve">VÄSTERVIK      </t>
  </si>
  <si>
    <t xml:space="preserve">VIMMERBY       </t>
  </si>
  <si>
    <t xml:space="preserve">BORGHOLM       </t>
  </si>
  <si>
    <t>09</t>
  </si>
  <si>
    <t xml:space="preserve">GOTLAND        </t>
  </si>
  <si>
    <t>10</t>
  </si>
  <si>
    <t xml:space="preserve">OLOFSTRÖM      </t>
  </si>
  <si>
    <t xml:space="preserve">KARLSKRONA     </t>
  </si>
  <si>
    <t xml:space="preserve">RONNEBY        </t>
  </si>
  <si>
    <t xml:space="preserve">KARLSHAMN      </t>
  </si>
  <si>
    <t xml:space="preserve">SÖLVESBORG     </t>
  </si>
  <si>
    <t>12</t>
  </si>
  <si>
    <t xml:space="preserve">SVALÖV         </t>
  </si>
  <si>
    <t xml:space="preserve">STAFFANSTORP   </t>
  </si>
  <si>
    <t xml:space="preserve">BURLÖV         </t>
  </si>
  <si>
    <t xml:space="preserve">VELLINGE       </t>
  </si>
  <si>
    <t xml:space="preserve">ÖSTRA GÖINGE   </t>
  </si>
  <si>
    <t xml:space="preserve">ÖRKELLJUNGA    </t>
  </si>
  <si>
    <t xml:space="preserve">BJUV           </t>
  </si>
  <si>
    <t xml:space="preserve">KÄVLINGE       </t>
  </si>
  <si>
    <t xml:space="preserve">LOMMA          </t>
  </si>
  <si>
    <t xml:space="preserve">SVEDALA        </t>
  </si>
  <si>
    <t xml:space="preserve">SKURUP         </t>
  </si>
  <si>
    <t xml:space="preserve">SJÖBO          </t>
  </si>
  <si>
    <t xml:space="preserve">HÖRBY          </t>
  </si>
  <si>
    <t xml:space="preserve">HÖÖR           </t>
  </si>
  <si>
    <t xml:space="preserve">TOMELILLA      </t>
  </si>
  <si>
    <t xml:space="preserve">BROMÖLLA       </t>
  </si>
  <si>
    <t xml:space="preserve">OSBY           </t>
  </si>
  <si>
    <t xml:space="preserve">PERSTORP       </t>
  </si>
  <si>
    <t xml:space="preserve">KLIPPAN        </t>
  </si>
  <si>
    <t xml:space="preserve">ÅSTORP         </t>
  </si>
  <si>
    <t xml:space="preserve">BÅSTAD         </t>
  </si>
  <si>
    <t xml:space="preserve">MALMÖ          </t>
  </si>
  <si>
    <t xml:space="preserve">LUND           </t>
  </si>
  <si>
    <t xml:space="preserve">LANDSKRONA     </t>
  </si>
  <si>
    <t xml:space="preserve">HELSINGBORG    </t>
  </si>
  <si>
    <t xml:space="preserve">HÖGANÄS        </t>
  </si>
  <si>
    <t xml:space="preserve">ESLÖV          </t>
  </si>
  <si>
    <t xml:space="preserve">YSTAD          </t>
  </si>
  <si>
    <t xml:space="preserve">TRELLEBORG     </t>
  </si>
  <si>
    <t xml:space="preserve">KRISTIANSTAD   </t>
  </si>
  <si>
    <t xml:space="preserve">SIMRISHAMN     </t>
  </si>
  <si>
    <t xml:space="preserve">ÄNGELHOLM      </t>
  </si>
  <si>
    <t xml:space="preserve">HÄSSLEHOLM     </t>
  </si>
  <si>
    <t>13</t>
  </si>
  <si>
    <t xml:space="preserve">HYLTE          </t>
  </si>
  <si>
    <t xml:space="preserve">HALMSTAD       </t>
  </si>
  <si>
    <t xml:space="preserve">LAHOLM         </t>
  </si>
  <si>
    <t xml:space="preserve">FALKENBERG     </t>
  </si>
  <si>
    <t xml:space="preserve">VARBERG        </t>
  </si>
  <si>
    <t xml:space="preserve">KUNGSBACKA     </t>
  </si>
  <si>
    <t>14</t>
  </si>
  <si>
    <t xml:space="preserve">HÄRRYDA        </t>
  </si>
  <si>
    <t xml:space="preserve">PARTILLE       </t>
  </si>
  <si>
    <t xml:space="preserve">ÖCKERÖ         </t>
  </si>
  <si>
    <t xml:space="preserve">STENUNGSUND    </t>
  </si>
  <si>
    <t xml:space="preserve">TJÖRN          </t>
  </si>
  <si>
    <t xml:space="preserve">ORUST          </t>
  </si>
  <si>
    <t xml:space="preserve">SOTENÄS        </t>
  </si>
  <si>
    <t xml:space="preserve">MUNKEDAL       </t>
  </si>
  <si>
    <t xml:space="preserve">TANUM          </t>
  </si>
  <si>
    <t xml:space="preserve">DALS-ED        </t>
  </si>
  <si>
    <t xml:space="preserve">FÄRGELANDA     </t>
  </si>
  <si>
    <t xml:space="preserve">ALE            </t>
  </si>
  <si>
    <t xml:space="preserve">LERUM          </t>
  </si>
  <si>
    <t xml:space="preserve">VÅRGÅRDA       </t>
  </si>
  <si>
    <t xml:space="preserve">BOLLEBYGD      </t>
  </si>
  <si>
    <t xml:space="preserve">GRÄSTORP       </t>
  </si>
  <si>
    <t xml:space="preserve">ESSUNGA        </t>
  </si>
  <si>
    <t xml:space="preserve">KARLSBORG      </t>
  </si>
  <si>
    <t xml:space="preserve">GULLSPÅNG      </t>
  </si>
  <si>
    <t xml:space="preserve">TRANEMO        </t>
  </si>
  <si>
    <t xml:space="preserve">BENGTSFORS     </t>
  </si>
  <si>
    <t xml:space="preserve">MELLERUD       </t>
  </si>
  <si>
    <t xml:space="preserve">LILLA EDET     </t>
  </si>
  <si>
    <t xml:space="preserve">MARK           </t>
  </si>
  <si>
    <t xml:space="preserve">SVENLJUNGA     </t>
  </si>
  <si>
    <t xml:space="preserve">HERRLJUNGA     </t>
  </si>
  <si>
    <t xml:space="preserve">VARA           </t>
  </si>
  <si>
    <t xml:space="preserve">GÖTENE         </t>
  </si>
  <si>
    <t xml:space="preserve">TIBRO          </t>
  </si>
  <si>
    <t xml:space="preserve">TÖREBODA       </t>
  </si>
  <si>
    <t xml:space="preserve">GÖTEBORG       </t>
  </si>
  <si>
    <t xml:space="preserve">MÖLNDAL        </t>
  </si>
  <si>
    <t xml:space="preserve">KUNGÄLV        </t>
  </si>
  <si>
    <t xml:space="preserve">LYSEKIL        </t>
  </si>
  <si>
    <t xml:space="preserve">UDDEVALLA      </t>
  </si>
  <si>
    <t xml:space="preserve">STRÖMSTAD      </t>
  </si>
  <si>
    <t xml:space="preserve">VÄNERSBORG     </t>
  </si>
  <si>
    <t xml:space="preserve">TROLLHÄTTAN    </t>
  </si>
  <si>
    <t xml:space="preserve">ALINGSÅS       </t>
  </si>
  <si>
    <t xml:space="preserve">BORÅS          </t>
  </si>
  <si>
    <t xml:space="preserve">ULRICEHAMN     </t>
  </si>
  <si>
    <t xml:space="preserve">ÅMÅL           </t>
  </si>
  <si>
    <t xml:space="preserve">MARIESTAD      </t>
  </si>
  <si>
    <t xml:space="preserve">LIDKÖPING      </t>
  </si>
  <si>
    <t xml:space="preserve">SKARA          </t>
  </si>
  <si>
    <t xml:space="preserve">SKÖVDE         </t>
  </si>
  <si>
    <t xml:space="preserve">HJO            </t>
  </si>
  <si>
    <t xml:space="preserve">TIDAHOLM       </t>
  </si>
  <si>
    <t xml:space="preserve">FALKÖPING      </t>
  </si>
  <si>
    <t>17</t>
  </si>
  <si>
    <t xml:space="preserve">KIL            </t>
  </si>
  <si>
    <t xml:space="preserve">EDA            </t>
  </si>
  <si>
    <t xml:space="preserve">TORSBY         </t>
  </si>
  <si>
    <t xml:space="preserve">STORFORS       </t>
  </si>
  <si>
    <t xml:space="preserve">HAMMARÖ        </t>
  </si>
  <si>
    <t xml:space="preserve">MUNKFORS       </t>
  </si>
  <si>
    <t xml:space="preserve">FORSHAGA       </t>
  </si>
  <si>
    <t xml:space="preserve">GRUMS          </t>
  </si>
  <si>
    <t xml:space="preserve">ÅRJÄNG         </t>
  </si>
  <si>
    <t xml:space="preserve">SUNNE          </t>
  </si>
  <si>
    <t xml:space="preserve">KARLSTAD       </t>
  </si>
  <si>
    <t xml:space="preserve">KRISTINEHAMN   </t>
  </si>
  <si>
    <t xml:space="preserve">FILIPSTAD      </t>
  </si>
  <si>
    <t xml:space="preserve">HAGFORS        </t>
  </si>
  <si>
    <t xml:space="preserve">ARVIKA         </t>
  </si>
  <si>
    <t xml:space="preserve">SÄFFLE         </t>
  </si>
  <si>
    <t>18</t>
  </si>
  <si>
    <t xml:space="preserve">LEKEBERG       </t>
  </si>
  <si>
    <t xml:space="preserve">LAXÅ           </t>
  </si>
  <si>
    <t xml:space="preserve">HALLSBERG      </t>
  </si>
  <si>
    <t xml:space="preserve">DEGERFORS      </t>
  </si>
  <si>
    <t xml:space="preserve">HÄLLEFORS      </t>
  </si>
  <si>
    <t xml:space="preserve">LJUSNARSBERG   </t>
  </si>
  <si>
    <t xml:space="preserve">ÖREBRO         </t>
  </si>
  <si>
    <t xml:space="preserve">KUMLA          </t>
  </si>
  <si>
    <t xml:space="preserve">ASKERSUND      </t>
  </si>
  <si>
    <t xml:space="preserve">KARLSKOGA      </t>
  </si>
  <si>
    <t xml:space="preserve">NORA           </t>
  </si>
  <si>
    <t xml:space="preserve">LINDESBERG     </t>
  </si>
  <si>
    <t>19</t>
  </si>
  <si>
    <t>SKINNSKATTEBERG</t>
  </si>
  <si>
    <t xml:space="preserve">SURAHAMMAR     </t>
  </si>
  <si>
    <t xml:space="preserve">KUNGSÖR        </t>
  </si>
  <si>
    <t xml:space="preserve">HALLSTAHAMMAR  </t>
  </si>
  <si>
    <t xml:space="preserve">NORBERG        </t>
  </si>
  <si>
    <t xml:space="preserve">VÄSTERÅS       </t>
  </si>
  <si>
    <t xml:space="preserve">SALA           </t>
  </si>
  <si>
    <t xml:space="preserve">FAGERSTA       </t>
  </si>
  <si>
    <t xml:space="preserve">KÖPING         </t>
  </si>
  <si>
    <t xml:space="preserve">ARBOGA         </t>
  </si>
  <si>
    <t>20</t>
  </si>
  <si>
    <t xml:space="preserve">VANSBRO        </t>
  </si>
  <si>
    <t xml:space="preserve">MALUNG         </t>
  </si>
  <si>
    <t xml:space="preserve">GAGNEF         </t>
  </si>
  <si>
    <t xml:space="preserve">LEKSAND        </t>
  </si>
  <si>
    <t xml:space="preserve">RÄTTVIK        </t>
  </si>
  <si>
    <t xml:space="preserve">ORSA           </t>
  </si>
  <si>
    <t xml:space="preserve">ÄLVDALEN       </t>
  </si>
  <si>
    <t xml:space="preserve">SMEDJEBACKEN   </t>
  </si>
  <si>
    <t xml:space="preserve">MORA           </t>
  </si>
  <si>
    <t xml:space="preserve">FALUN          </t>
  </si>
  <si>
    <t xml:space="preserve">BORLÄNGE       </t>
  </si>
  <si>
    <t xml:space="preserve">SÄTER          </t>
  </si>
  <si>
    <t xml:space="preserve">HEDEMORA       </t>
  </si>
  <si>
    <t xml:space="preserve">AVESTA         </t>
  </si>
  <si>
    <t xml:space="preserve">LUDVIKA        </t>
  </si>
  <si>
    <t>21</t>
  </si>
  <si>
    <t xml:space="preserve">OCKELBO        </t>
  </si>
  <si>
    <t xml:space="preserve">HOFORS         </t>
  </si>
  <si>
    <t xml:space="preserve">OVANÅKER       </t>
  </si>
  <si>
    <t xml:space="preserve">NORDANSTIG     </t>
  </si>
  <si>
    <t xml:space="preserve">LJUSDAL        </t>
  </si>
  <si>
    <t xml:space="preserve">GÄVLE          </t>
  </si>
  <si>
    <t xml:space="preserve">SANDVIKEN      </t>
  </si>
  <si>
    <t xml:space="preserve">SÖDERHAMN      </t>
  </si>
  <si>
    <t xml:space="preserve">BOLLNÄS        </t>
  </si>
  <si>
    <t xml:space="preserve">HUDIKSVALL     </t>
  </si>
  <si>
    <t>22</t>
  </si>
  <si>
    <t xml:space="preserve">ÅNGE           </t>
  </si>
  <si>
    <t xml:space="preserve">TIMRÅ          </t>
  </si>
  <si>
    <t xml:space="preserve">HÄRNÖSAND      </t>
  </si>
  <si>
    <t xml:space="preserve">SUNDSVALL      </t>
  </si>
  <si>
    <t xml:space="preserve">KRAMFORS       </t>
  </si>
  <si>
    <t xml:space="preserve">SOLLEFTEÅ      </t>
  </si>
  <si>
    <t xml:space="preserve">ÖRNSKÖLDSVIK   </t>
  </si>
  <si>
    <t>23</t>
  </si>
  <si>
    <t xml:space="preserve">RAGUNDA        </t>
  </si>
  <si>
    <t xml:space="preserve">BRÄCKE         </t>
  </si>
  <si>
    <t xml:space="preserve">KROKOM         </t>
  </si>
  <si>
    <t xml:space="preserve">STRÖMSUND      </t>
  </si>
  <si>
    <t xml:space="preserve">ÅRE            </t>
  </si>
  <si>
    <t xml:space="preserve">BERG           </t>
  </si>
  <si>
    <t xml:space="preserve">HÄRJEDALEN     </t>
  </si>
  <si>
    <t xml:space="preserve">ÖSTERSUND      </t>
  </si>
  <si>
    <t>24</t>
  </si>
  <si>
    <t xml:space="preserve">NORDMALING     </t>
  </si>
  <si>
    <t xml:space="preserve">BJURHOLM       </t>
  </si>
  <si>
    <t xml:space="preserve">VINDELN        </t>
  </si>
  <si>
    <t xml:space="preserve">ROBERTSFORS    </t>
  </si>
  <si>
    <t xml:space="preserve">NORSJÖ         </t>
  </si>
  <si>
    <t xml:space="preserve">MALÅ           </t>
  </si>
  <si>
    <t xml:space="preserve">STORUMAN       </t>
  </si>
  <si>
    <t xml:space="preserve">SORSELE        </t>
  </si>
  <si>
    <t xml:space="preserve">DOROTEA        </t>
  </si>
  <si>
    <t xml:space="preserve">VÄNNÄS         </t>
  </si>
  <si>
    <t xml:space="preserve">VILHELMINA     </t>
  </si>
  <si>
    <t xml:space="preserve">ÅSELE          </t>
  </si>
  <si>
    <t xml:space="preserve">UMEÅ           </t>
  </si>
  <si>
    <t xml:space="preserve">LYCKSELE       </t>
  </si>
  <si>
    <t xml:space="preserve">SKELLEFTEÅ     </t>
  </si>
  <si>
    <t>25</t>
  </si>
  <si>
    <t xml:space="preserve">ARVIDSJAUR     </t>
  </si>
  <si>
    <t xml:space="preserve">ARJEPLOG       </t>
  </si>
  <si>
    <t xml:space="preserve">JOKKMOKK       </t>
  </si>
  <si>
    <t xml:space="preserve">ÖVERKALIX      </t>
  </si>
  <si>
    <t xml:space="preserve">KALIX          </t>
  </si>
  <si>
    <t xml:space="preserve">ÖVERTORNEÅ     </t>
  </si>
  <si>
    <t xml:space="preserve">PAJALA         </t>
  </si>
  <si>
    <t xml:space="preserve">GÄLLIVARE      </t>
  </si>
  <si>
    <t xml:space="preserve">ÄLVSBYN        </t>
  </si>
  <si>
    <t xml:space="preserve">LULEÅ          </t>
  </si>
  <si>
    <t xml:space="preserve">PITEÅ          </t>
  </si>
  <si>
    <t xml:space="preserve">BODEN          </t>
  </si>
  <si>
    <t xml:space="preserve">HAPARANDA      </t>
  </si>
  <si>
    <t xml:space="preserve">KIRUNA         </t>
  </si>
  <si>
    <t>Riket</t>
  </si>
  <si>
    <t>01 STOCKHOLMS LÄN</t>
  </si>
  <si>
    <t>03 UPPSALA LÄN</t>
  </si>
  <si>
    <t>04 SÖDERMANLANDS LÄN</t>
  </si>
  <si>
    <t>05 ÖSTERGÖTLANDS LÄN</t>
  </si>
  <si>
    <t>06 JÖNKÖPINGS LÄN</t>
  </si>
  <si>
    <t>07 KRONOBERGS LÄN</t>
  </si>
  <si>
    <t>08 KALMAR LÄN</t>
  </si>
  <si>
    <t>09 GOTLANDS LÄN</t>
  </si>
  <si>
    <t>10 BLEKINGE LÄN</t>
  </si>
  <si>
    <t>12 SKÅNE LÄN</t>
  </si>
  <si>
    <t>13 HALLANDS LÄN</t>
  </si>
  <si>
    <t>14 VÄSTRA GÖTALANDS LÄN</t>
  </si>
  <si>
    <t>17 VÄRMLANDS LÄN</t>
  </si>
  <si>
    <t>18 ÖREBRO LÄN</t>
  </si>
  <si>
    <t>19 VÄSTMANLANDS LÄN</t>
  </si>
  <si>
    <t>20 DALARNAS LÄN</t>
  </si>
  <si>
    <t>21 GÄVLEBORGS LÄN</t>
  </si>
  <si>
    <t>22 VÄSTERNORRLANDS LÄN</t>
  </si>
  <si>
    <t>23 JÄMTLANDS LÄN</t>
  </si>
  <si>
    <t>24 VÄSTERBOTTENS LÄN</t>
  </si>
  <si>
    <t>25 NORRBOTTENS LÄN</t>
  </si>
  <si>
    <t>Kod</t>
  </si>
  <si>
    <t>andel</t>
  </si>
  <si>
    <t>Övriga bilar</t>
  </si>
  <si>
    <t>Årsskiftet 2013/2014</t>
  </si>
  <si>
    <t>Årsskiftet 2014/2015</t>
  </si>
  <si>
    <t>Årsskiftet 2015/2016</t>
  </si>
  <si>
    <t>Årsskiftet 2016/2017</t>
  </si>
  <si>
    <t>Miljöbilar enligt definitionen för skattebefrielse i Vägtrafiklagen 2006:227.</t>
  </si>
  <si>
    <t>Från och med 2016 är MB2007 inte möjlig att redovisa då detta inte längre redovisas i Vägtrafikregistret.</t>
  </si>
  <si>
    <t>Årsskiftet 2017/2018</t>
  </si>
  <si>
    <t>Tabell 3. Antal miljöbilar i trafik vid årsskiftet 2013/2014, 2014/2015, 2015/2016, 2016-2017 respektive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</si>
</sst>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"/>
    <numFmt numFmtId="165" formatCode="00"/>
  </numFmts>
  <fonts count="5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i/>
      <sz val="10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3" fontId="0" fillId="0" borderId="0" xfId="0" applyNumberFormat="1" applyFont="1" applyFill="1"/>
    <xf numFmtId="3" fontId="0" fillId="0" borderId="0" xfId="0" applyNumberFormat="1" applyFill="1"/>
    <xf numFmtId="3" fontId="0" fillId="0" borderId="0" xfId="0" applyNumberFormat="1"/>
    <xf numFmtId="3" fontId="2" fillId="0" borderId="0" xfId="1" applyNumberFormat="1" applyFont="1" applyBorder="1" applyAlignment="1"/>
    <xf numFmtId="0" fontId="3" fillId="0" borderId="0" xfId="0" applyFont="1"/>
    <xf numFmtId="164" fontId="0" fillId="0" borderId="1" xfId="0" applyNumberFormat="1" applyBorder="1"/>
    <xf numFmtId="0" fontId="0" fillId="0" borderId="2" xfId="0" applyBorder="1"/>
    <xf numFmtId="165" fontId="1" fillId="0" borderId="3" xfId="0" applyNumberFormat="1" applyFont="1" applyFill="1" applyBorder="1" applyAlignment="1"/>
    <xf numFmtId="0" fontId="1" fillId="0" borderId="0" xfId="0" applyFont="1" applyFill="1" applyBorder="1" applyAlignment="1">
      <alignment horizontal="left"/>
    </xf>
    <xf numFmtId="165" fontId="1" fillId="0" borderId="1" xfId="0" applyNumberFormat="1" applyFont="1" applyFill="1" applyBorder="1" applyAlignment="1"/>
    <xf numFmtId="0" fontId="1" fillId="0" borderId="2" xfId="0" applyFont="1" applyFill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0" borderId="1" xfId="0" applyBorder="1"/>
    <xf numFmtId="3" fontId="2" fillId="0" borderId="2" xfId="1" applyNumberFormat="1" applyFont="1" applyBorder="1" applyAlignment="1"/>
    <xf numFmtId="0" fontId="0" fillId="0" borderId="0" xfId="0" applyFont="1"/>
    <xf numFmtId="165" fontId="1" fillId="0" borderId="4" xfId="0" applyNumberFormat="1" applyFont="1" applyFill="1" applyBorder="1" applyAlignment="1"/>
    <xf numFmtId="0" fontId="1" fillId="0" borderId="5" xfId="0" applyFont="1" applyFill="1" applyBorder="1" applyAlignment="1">
      <alignment horizontal="left"/>
    </xf>
    <xf numFmtId="3" fontId="0" fillId="2" borderId="4" xfId="0" applyNumberFormat="1" applyFill="1" applyBorder="1"/>
    <xf numFmtId="3" fontId="4" fillId="2" borderId="5" xfId="0" applyNumberFormat="1" applyFont="1" applyFill="1" applyBorder="1"/>
    <xf numFmtId="3" fontId="4" fillId="2" borderId="4" xfId="0" applyNumberFormat="1" applyFont="1" applyFill="1" applyBorder="1"/>
    <xf numFmtId="3" fontId="0" fillId="2" borderId="6" xfId="0" applyNumberFormat="1" applyFill="1" applyBorder="1"/>
    <xf numFmtId="3" fontId="0" fillId="2" borderId="1" xfId="0" applyNumberFormat="1" applyFill="1" applyBorder="1"/>
    <xf numFmtId="9" fontId="4" fillId="2" borderId="2" xfId="2" applyFont="1" applyFill="1" applyBorder="1"/>
    <xf numFmtId="3" fontId="4" fillId="2" borderId="1" xfId="0" applyNumberFormat="1" applyFont="1" applyFill="1" applyBorder="1"/>
    <xf numFmtId="3" fontId="0" fillId="2" borderId="7" xfId="0" applyNumberFormat="1" applyFill="1" applyBorder="1"/>
    <xf numFmtId="3" fontId="0" fillId="2" borderId="4" xfId="0" applyNumberFormat="1" applyFont="1" applyFill="1" applyBorder="1"/>
    <xf numFmtId="9" fontId="4" fillId="2" borderId="5" xfId="2" applyFont="1" applyFill="1" applyBorder="1"/>
    <xf numFmtId="3" fontId="0" fillId="2" borderId="6" xfId="0" applyNumberFormat="1" applyFont="1" applyFill="1" applyBorder="1"/>
    <xf numFmtId="3" fontId="0" fillId="2" borderId="3" xfId="0" applyNumberFormat="1" applyFont="1" applyFill="1" applyBorder="1"/>
    <xf numFmtId="9" fontId="4" fillId="2" borderId="0" xfId="2" applyFont="1" applyFill="1" applyBorder="1"/>
    <xf numFmtId="3" fontId="4" fillId="2" borderId="3" xfId="0" applyNumberFormat="1" applyFont="1" applyFill="1" applyBorder="1"/>
    <xf numFmtId="3" fontId="0" fillId="2" borderId="8" xfId="0" applyNumberFormat="1" applyFont="1" applyFill="1" applyBorder="1"/>
    <xf numFmtId="3" fontId="0" fillId="2" borderId="1" xfId="0" applyNumberFormat="1" applyFont="1" applyFill="1" applyBorder="1"/>
    <xf numFmtId="3" fontId="0" fillId="2" borderId="7" xfId="0" applyNumberFormat="1" applyFont="1" applyFill="1" applyBorder="1"/>
    <xf numFmtId="3" fontId="0" fillId="2" borderId="3" xfId="0" applyNumberFormat="1" applyFill="1" applyBorder="1"/>
    <xf numFmtId="3" fontId="0" fillId="2" borderId="8" xfId="0" applyNumberFormat="1" applyFill="1" applyBorder="1"/>
    <xf numFmtId="3" fontId="0" fillId="3" borderId="4" xfId="0" applyNumberFormat="1" applyFill="1" applyBorder="1"/>
    <xf numFmtId="3" fontId="4" fillId="3" borderId="5" xfId="0" applyNumberFormat="1" applyFont="1" applyFill="1" applyBorder="1"/>
    <xf numFmtId="3" fontId="4" fillId="3" borderId="4" xfId="0" applyNumberFormat="1" applyFont="1" applyFill="1" applyBorder="1"/>
    <xf numFmtId="3" fontId="0" fillId="3" borderId="6" xfId="0" applyNumberFormat="1" applyFill="1" applyBorder="1"/>
    <xf numFmtId="3" fontId="0" fillId="3" borderId="10" xfId="0" applyNumberFormat="1" applyFill="1" applyBorder="1"/>
    <xf numFmtId="9" fontId="4" fillId="3" borderId="11" xfId="2" applyFont="1" applyFill="1" applyBorder="1"/>
    <xf numFmtId="3" fontId="4" fillId="3" borderId="10" xfId="0" applyNumberFormat="1" applyFont="1" applyFill="1" applyBorder="1"/>
    <xf numFmtId="3" fontId="0" fillId="3" borderId="9" xfId="0" applyNumberFormat="1" applyFill="1" applyBorder="1"/>
    <xf numFmtId="3" fontId="0" fillId="3" borderId="3" xfId="0" applyNumberFormat="1" applyFont="1" applyFill="1" applyBorder="1"/>
    <xf numFmtId="9" fontId="4" fillId="3" borderId="0" xfId="2" applyFont="1" applyFill="1" applyBorder="1"/>
    <xf numFmtId="3" fontId="4" fillId="3" borderId="3" xfId="0" applyNumberFormat="1" applyFont="1" applyFill="1" applyBorder="1"/>
    <xf numFmtId="3" fontId="0" fillId="3" borderId="8" xfId="0" applyNumberFormat="1" applyFont="1" applyFill="1" applyBorder="1"/>
    <xf numFmtId="3" fontId="0" fillId="3" borderId="3" xfId="0" applyNumberFormat="1" applyFill="1" applyBorder="1"/>
    <xf numFmtId="3" fontId="0" fillId="3" borderId="8" xfId="0" applyNumberFormat="1" applyFill="1" applyBorder="1"/>
    <xf numFmtId="3" fontId="0" fillId="3" borderId="1" xfId="0" applyNumberFormat="1" applyFill="1" applyBorder="1"/>
    <xf numFmtId="9" fontId="4" fillId="3" borderId="2" xfId="2" applyFont="1" applyFill="1" applyBorder="1"/>
    <xf numFmtId="3" fontId="4" fillId="3" borderId="1" xfId="0" applyNumberFormat="1" applyFont="1" applyFill="1" applyBorder="1"/>
    <xf numFmtId="3" fontId="0" fillId="3" borderId="7" xfId="0" applyNumberFormat="1" applyFill="1" applyBorder="1"/>
    <xf numFmtId="3" fontId="0" fillId="3" borderId="1" xfId="0" applyNumberFormat="1" applyFont="1" applyFill="1" applyBorder="1"/>
    <xf numFmtId="3" fontId="0" fillId="3" borderId="7" xfId="0" applyNumberFormat="1" applyFont="1" applyFill="1" applyBorder="1"/>
    <xf numFmtId="3" fontId="0" fillId="4" borderId="4" xfId="0" applyNumberFormat="1" applyFill="1" applyBorder="1"/>
    <xf numFmtId="3" fontId="4" fillId="4" borderId="5" xfId="0" applyNumberFormat="1" applyFont="1" applyFill="1" applyBorder="1"/>
    <xf numFmtId="3" fontId="4" fillId="4" borderId="4" xfId="0" applyNumberFormat="1" applyFont="1" applyFill="1" applyBorder="1"/>
    <xf numFmtId="3" fontId="0" fillId="4" borderId="6" xfId="0" applyNumberFormat="1" applyFill="1" applyBorder="1"/>
    <xf numFmtId="3" fontId="0" fillId="4" borderId="10" xfId="0" applyNumberFormat="1" applyFill="1" applyBorder="1"/>
    <xf numFmtId="9" fontId="4" fillId="4" borderId="11" xfId="2" applyFont="1" applyFill="1" applyBorder="1"/>
    <xf numFmtId="3" fontId="4" fillId="4" borderId="10" xfId="0" applyNumberFormat="1" applyFont="1" applyFill="1" applyBorder="1"/>
    <xf numFmtId="3" fontId="0" fillId="4" borderId="9" xfId="0" applyNumberFormat="1" applyFill="1" applyBorder="1"/>
    <xf numFmtId="3" fontId="0" fillId="4" borderId="3" xfId="0" applyNumberFormat="1" applyFont="1" applyFill="1" applyBorder="1"/>
    <xf numFmtId="9" fontId="4" fillId="4" borderId="0" xfId="2" applyFont="1" applyFill="1" applyBorder="1"/>
    <xf numFmtId="3" fontId="4" fillId="4" borderId="3" xfId="0" applyNumberFormat="1" applyFont="1" applyFill="1" applyBorder="1"/>
    <xf numFmtId="3" fontId="0" fillId="4" borderId="8" xfId="0" applyNumberFormat="1" applyFont="1" applyFill="1" applyBorder="1"/>
    <xf numFmtId="3" fontId="0" fillId="4" borderId="1" xfId="0" applyNumberFormat="1" applyFont="1" applyFill="1" applyBorder="1"/>
    <xf numFmtId="9" fontId="4" fillId="4" borderId="2" xfId="2" applyFont="1" applyFill="1" applyBorder="1"/>
    <xf numFmtId="3" fontId="4" fillId="4" borderId="1" xfId="0" applyNumberFormat="1" applyFont="1" applyFill="1" applyBorder="1"/>
    <xf numFmtId="3" fontId="0" fillId="4" borderId="7" xfId="0" applyNumberFormat="1" applyFont="1" applyFill="1" applyBorder="1"/>
    <xf numFmtId="3" fontId="0" fillId="4" borderId="0" xfId="0" applyNumberFormat="1" applyFont="1" applyFill="1"/>
    <xf numFmtId="3" fontId="0" fillId="4" borderId="0" xfId="0" applyNumberFormat="1" applyFill="1"/>
    <xf numFmtId="3" fontId="4" fillId="4" borderId="0" xfId="0" applyNumberFormat="1" applyFont="1" applyFill="1" applyBorder="1"/>
    <xf numFmtId="9" fontId="4" fillId="4" borderId="12" xfId="2" applyFont="1" applyFill="1" applyBorder="1"/>
    <xf numFmtId="9" fontId="4" fillId="4" borderId="13" xfId="2" applyFont="1" applyFill="1" applyBorder="1"/>
    <xf numFmtId="3" fontId="0" fillId="4" borderId="12" xfId="0" applyNumberFormat="1" applyFill="1" applyBorder="1"/>
    <xf numFmtId="3" fontId="0" fillId="4" borderId="13" xfId="0" applyNumberFormat="1" applyFill="1" applyBorder="1"/>
    <xf numFmtId="9" fontId="4" fillId="4" borderId="14" xfId="2" applyFont="1" applyFill="1" applyBorder="1"/>
    <xf numFmtId="3" fontId="0" fillId="4" borderId="2" xfId="0" applyNumberFormat="1" applyFill="1" applyBorder="1"/>
    <xf numFmtId="3" fontId="4" fillId="4" borderId="2" xfId="0" applyNumberFormat="1" applyFont="1" applyFill="1" applyBorder="1"/>
    <xf numFmtId="3" fontId="0" fillId="4" borderId="14" xfId="0" applyNumberFormat="1" applyFill="1" applyBorder="1"/>
    <xf numFmtId="3" fontId="0" fillId="5" borderId="2" xfId="0" applyNumberFormat="1" applyFill="1" applyBorder="1"/>
    <xf numFmtId="3" fontId="4" fillId="5" borderId="2" xfId="0" applyNumberFormat="1" applyFont="1" applyFill="1" applyBorder="1"/>
    <xf numFmtId="3" fontId="0" fillId="5" borderId="0" xfId="0" applyNumberFormat="1" applyFont="1" applyFill="1" applyBorder="1"/>
    <xf numFmtId="3" fontId="0" fillId="5" borderId="0" xfId="0" applyNumberFormat="1" applyFill="1" applyBorder="1"/>
    <xf numFmtId="3" fontId="0" fillId="5" borderId="2" xfId="0" applyNumberFormat="1" applyFont="1" applyFill="1" applyBorder="1"/>
    <xf numFmtId="3" fontId="4" fillId="5" borderId="15" xfId="0" applyNumberFormat="1" applyFont="1" applyFill="1" applyBorder="1"/>
    <xf numFmtId="9" fontId="4" fillId="5" borderId="14" xfId="2" applyFont="1" applyFill="1" applyBorder="1"/>
    <xf numFmtId="9" fontId="4" fillId="5" borderId="13" xfId="2" applyFont="1" applyFill="1" applyBorder="1"/>
    <xf numFmtId="3" fontId="0" fillId="5" borderId="9" xfId="0" applyNumberFormat="1" applyFill="1" applyBorder="1"/>
    <xf numFmtId="3" fontId="0" fillId="5" borderId="7" xfId="0" applyNumberFormat="1" applyFill="1" applyBorder="1"/>
    <xf numFmtId="3" fontId="0" fillId="5" borderId="8" xfId="0" applyNumberFormat="1" applyFont="1" applyFill="1" applyBorder="1"/>
    <xf numFmtId="3" fontId="0" fillId="5" borderId="8" xfId="0" applyNumberFormat="1" applyFill="1" applyBorder="1"/>
    <xf numFmtId="3" fontId="0" fillId="5" borderId="1" xfId="0" applyNumberFormat="1" applyFill="1" applyBorder="1"/>
    <xf numFmtId="3" fontId="0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3" fontId="0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3" fontId="0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3" fontId="0" fillId="5" borderId="2" xfId="0" applyNumberFormat="1" applyFont="1" applyFill="1" applyBorder="1" applyAlignment="1">
      <alignment horizontal="center"/>
    </xf>
    <xf numFmtId="3" fontId="0" fillId="6" borderId="2" xfId="0" applyNumberFormat="1" applyFont="1" applyFill="1" applyBorder="1" applyAlignment="1">
      <alignment horizontal="center"/>
    </xf>
    <xf numFmtId="3" fontId="0" fillId="6" borderId="2" xfId="0" applyNumberFormat="1" applyFill="1" applyBorder="1"/>
    <xf numFmtId="3" fontId="4" fillId="6" borderId="15" xfId="0" applyNumberFormat="1" applyFont="1" applyFill="1" applyBorder="1"/>
    <xf numFmtId="3" fontId="4" fillId="6" borderId="2" xfId="0" applyNumberFormat="1" applyFont="1" applyFill="1" applyBorder="1"/>
    <xf numFmtId="3" fontId="0" fillId="6" borderId="9" xfId="0" applyNumberFormat="1" applyFill="1" applyBorder="1"/>
    <xf numFmtId="9" fontId="4" fillId="6" borderId="14" xfId="2" applyFont="1" applyFill="1" applyBorder="1"/>
    <xf numFmtId="3" fontId="0" fillId="6" borderId="7" xfId="0" applyNumberFormat="1" applyFill="1" applyBorder="1"/>
    <xf numFmtId="3" fontId="0" fillId="6" borderId="0" xfId="0" applyNumberFormat="1" applyFont="1" applyFill="1" applyBorder="1"/>
    <xf numFmtId="9" fontId="4" fillId="6" borderId="13" xfId="2" applyFont="1" applyFill="1" applyBorder="1"/>
    <xf numFmtId="3" fontId="0" fillId="6" borderId="8" xfId="0" applyNumberFormat="1" applyFont="1" applyFill="1" applyBorder="1"/>
    <xf numFmtId="3" fontId="0" fillId="6" borderId="0" xfId="0" applyNumberFormat="1" applyFill="1" applyBorder="1"/>
    <xf numFmtId="3" fontId="0" fillId="6" borderId="8" xfId="0" applyNumberFormat="1" applyFill="1" applyBorder="1"/>
    <xf numFmtId="3" fontId="0" fillId="6" borderId="2" xfId="0" applyNumberFormat="1" applyFont="1" applyFill="1" applyBorder="1"/>
    <xf numFmtId="3" fontId="0" fillId="6" borderId="1" xfId="0" applyNumberFormat="1" applyFill="1" applyBorder="1"/>
  </cellXfs>
  <cellStyles count="3">
    <cellStyle name="Normal" xfId="0" builtinId="0"/>
    <cellStyle name="Normal 2" xfId="1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828676</xdr:colOff>
      <xdr:row>4</xdr:row>
      <xdr:rowOff>72390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85850" cy="7200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kproduktion/2100_V&#228;gtrafik/Fordon/Fordon%20i%20l&#228;n%20och%20kommuner/2013_2014/Fordon%20i%20l&#228;n%20och%20kommuner%202013_2014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Till läsaren"/>
      <sheetName val="RSK-Tabell 1_2013"/>
      <sheetName val="RSK-Tabell 2_2013"/>
      <sheetName val="RSK-Tabell 3 2013"/>
      <sheetName val="RSK-Tabell 4 201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G323"/>
  <sheetViews>
    <sheetView tabSelected="1" workbookViewId="0">
      <selection activeCell="A6" sqref="A6"/>
    </sheetView>
  </sheetViews>
  <sheetFormatPr defaultRowHeight="12.75" x14ac:dyDescent="0.2"/>
  <cols>
    <col min="1" max="1" width="3.85546875" bestFit="1" customWidth="1"/>
    <col min="2" max="2" width="27.5703125" bestFit="1" customWidth="1"/>
    <col min="3" max="4" width="12.7109375" style="1" customWidth="1"/>
    <col min="5" max="8" width="12.7109375" style="2" customWidth="1"/>
    <col min="9" max="9" width="14.7109375" style="3" customWidth="1"/>
    <col min="10" max="15" width="12.7109375" customWidth="1"/>
    <col min="16" max="16" width="14.7109375" customWidth="1"/>
    <col min="17" max="22" width="12.5703125" customWidth="1"/>
    <col min="23" max="23" width="14.28515625" bestFit="1" customWidth="1"/>
    <col min="24" max="27" width="12.5703125" customWidth="1"/>
    <col min="28" max="28" width="14.28515625" bestFit="1" customWidth="1"/>
    <col min="29" max="260" width="12.5703125" customWidth="1"/>
    <col min="261" max="261" width="3.85546875" bestFit="1" customWidth="1"/>
    <col min="262" max="262" width="5.5703125" bestFit="1" customWidth="1"/>
    <col min="263" max="265" width="17.140625" customWidth="1"/>
    <col min="266" max="516" width="12.5703125" customWidth="1"/>
    <col min="517" max="517" width="3.85546875" bestFit="1" customWidth="1"/>
    <col min="518" max="518" width="5.5703125" bestFit="1" customWidth="1"/>
    <col min="519" max="521" width="17.140625" customWidth="1"/>
    <col min="522" max="772" width="12.5703125" customWidth="1"/>
    <col min="773" max="773" width="3.85546875" bestFit="1" customWidth="1"/>
    <col min="774" max="774" width="5.5703125" bestFit="1" customWidth="1"/>
    <col min="775" max="777" width="17.140625" customWidth="1"/>
    <col min="778" max="1028" width="12.5703125" customWidth="1"/>
    <col min="1029" max="1029" width="3.85546875" bestFit="1" customWidth="1"/>
    <col min="1030" max="1030" width="5.5703125" bestFit="1" customWidth="1"/>
    <col min="1031" max="1033" width="17.140625" customWidth="1"/>
    <col min="1034" max="1284" width="12.5703125" customWidth="1"/>
    <col min="1285" max="1285" width="3.85546875" bestFit="1" customWidth="1"/>
    <col min="1286" max="1286" width="5.5703125" bestFit="1" customWidth="1"/>
    <col min="1287" max="1289" width="17.140625" customWidth="1"/>
    <col min="1290" max="1540" width="12.5703125" customWidth="1"/>
    <col min="1541" max="1541" width="3.85546875" bestFit="1" customWidth="1"/>
    <col min="1542" max="1542" width="5.5703125" bestFit="1" customWidth="1"/>
    <col min="1543" max="1545" width="17.140625" customWidth="1"/>
    <col min="1546" max="1796" width="12.5703125" customWidth="1"/>
    <col min="1797" max="1797" width="3.85546875" bestFit="1" customWidth="1"/>
    <col min="1798" max="1798" width="5.5703125" bestFit="1" customWidth="1"/>
    <col min="1799" max="1801" width="17.140625" customWidth="1"/>
    <col min="1802" max="2052" width="12.5703125" customWidth="1"/>
    <col min="2053" max="2053" width="3.85546875" bestFit="1" customWidth="1"/>
    <col min="2054" max="2054" width="5.5703125" bestFit="1" customWidth="1"/>
    <col min="2055" max="2057" width="17.140625" customWidth="1"/>
    <col min="2058" max="2308" width="12.5703125" customWidth="1"/>
    <col min="2309" max="2309" width="3.85546875" bestFit="1" customWidth="1"/>
    <col min="2310" max="2310" width="5.5703125" bestFit="1" customWidth="1"/>
    <col min="2311" max="2313" width="17.140625" customWidth="1"/>
    <col min="2314" max="2564" width="12.5703125" customWidth="1"/>
    <col min="2565" max="2565" width="3.85546875" bestFit="1" customWidth="1"/>
    <col min="2566" max="2566" width="5.5703125" bestFit="1" customWidth="1"/>
    <col min="2567" max="2569" width="17.140625" customWidth="1"/>
    <col min="2570" max="2820" width="12.5703125" customWidth="1"/>
    <col min="2821" max="2821" width="3.85546875" bestFit="1" customWidth="1"/>
    <col min="2822" max="2822" width="5.5703125" bestFit="1" customWidth="1"/>
    <col min="2823" max="2825" width="17.140625" customWidth="1"/>
    <col min="2826" max="3076" width="12.5703125" customWidth="1"/>
    <col min="3077" max="3077" width="3.85546875" bestFit="1" customWidth="1"/>
    <col min="3078" max="3078" width="5.5703125" bestFit="1" customWidth="1"/>
    <col min="3079" max="3081" width="17.140625" customWidth="1"/>
    <col min="3082" max="3332" width="12.5703125" customWidth="1"/>
    <col min="3333" max="3333" width="3.85546875" bestFit="1" customWidth="1"/>
    <col min="3334" max="3334" width="5.5703125" bestFit="1" customWidth="1"/>
    <col min="3335" max="3337" width="17.140625" customWidth="1"/>
    <col min="3338" max="3588" width="12.5703125" customWidth="1"/>
    <col min="3589" max="3589" width="3.85546875" bestFit="1" customWidth="1"/>
    <col min="3590" max="3590" width="5.5703125" bestFit="1" customWidth="1"/>
    <col min="3591" max="3593" width="17.140625" customWidth="1"/>
    <col min="3594" max="3844" width="12.5703125" customWidth="1"/>
    <col min="3845" max="3845" width="3.85546875" bestFit="1" customWidth="1"/>
    <col min="3846" max="3846" width="5.5703125" bestFit="1" customWidth="1"/>
    <col min="3847" max="3849" width="17.140625" customWidth="1"/>
    <col min="3850" max="4100" width="12.5703125" customWidth="1"/>
    <col min="4101" max="4101" width="3.85546875" bestFit="1" customWidth="1"/>
    <col min="4102" max="4102" width="5.5703125" bestFit="1" customWidth="1"/>
    <col min="4103" max="4105" width="17.140625" customWidth="1"/>
    <col min="4106" max="4356" width="12.5703125" customWidth="1"/>
    <col min="4357" max="4357" width="3.85546875" bestFit="1" customWidth="1"/>
    <col min="4358" max="4358" width="5.5703125" bestFit="1" customWidth="1"/>
    <col min="4359" max="4361" width="17.140625" customWidth="1"/>
    <col min="4362" max="4612" width="12.5703125" customWidth="1"/>
    <col min="4613" max="4613" width="3.85546875" bestFit="1" customWidth="1"/>
    <col min="4614" max="4614" width="5.5703125" bestFit="1" customWidth="1"/>
    <col min="4615" max="4617" width="17.140625" customWidth="1"/>
    <col min="4618" max="4868" width="12.5703125" customWidth="1"/>
    <col min="4869" max="4869" width="3.85546875" bestFit="1" customWidth="1"/>
    <col min="4870" max="4870" width="5.5703125" bestFit="1" customWidth="1"/>
    <col min="4871" max="4873" width="17.140625" customWidth="1"/>
    <col min="4874" max="5124" width="12.5703125" customWidth="1"/>
    <col min="5125" max="5125" width="3.85546875" bestFit="1" customWidth="1"/>
    <col min="5126" max="5126" width="5.5703125" bestFit="1" customWidth="1"/>
    <col min="5127" max="5129" width="17.140625" customWidth="1"/>
    <col min="5130" max="5380" width="12.5703125" customWidth="1"/>
    <col min="5381" max="5381" width="3.85546875" bestFit="1" customWidth="1"/>
    <col min="5382" max="5382" width="5.5703125" bestFit="1" customWidth="1"/>
    <col min="5383" max="5385" width="17.140625" customWidth="1"/>
    <col min="5386" max="5636" width="12.5703125" customWidth="1"/>
    <col min="5637" max="5637" width="3.85546875" bestFit="1" customWidth="1"/>
    <col min="5638" max="5638" width="5.5703125" bestFit="1" customWidth="1"/>
    <col min="5639" max="5641" width="17.140625" customWidth="1"/>
    <col min="5642" max="5892" width="12.5703125" customWidth="1"/>
    <col min="5893" max="5893" width="3.85546875" bestFit="1" customWidth="1"/>
    <col min="5894" max="5894" width="5.5703125" bestFit="1" customWidth="1"/>
    <col min="5895" max="5897" width="17.140625" customWidth="1"/>
    <col min="5898" max="6148" width="12.5703125" customWidth="1"/>
    <col min="6149" max="6149" width="3.85546875" bestFit="1" customWidth="1"/>
    <col min="6150" max="6150" width="5.5703125" bestFit="1" customWidth="1"/>
    <col min="6151" max="6153" width="17.140625" customWidth="1"/>
    <col min="6154" max="6404" width="12.5703125" customWidth="1"/>
    <col min="6405" max="6405" width="3.85546875" bestFit="1" customWidth="1"/>
    <col min="6406" max="6406" width="5.5703125" bestFit="1" customWidth="1"/>
    <col min="6407" max="6409" width="17.140625" customWidth="1"/>
    <col min="6410" max="6660" width="12.5703125" customWidth="1"/>
    <col min="6661" max="6661" width="3.85546875" bestFit="1" customWidth="1"/>
    <col min="6662" max="6662" width="5.5703125" bestFit="1" customWidth="1"/>
    <col min="6663" max="6665" width="17.140625" customWidth="1"/>
    <col min="6666" max="6916" width="12.5703125" customWidth="1"/>
    <col min="6917" max="6917" width="3.85546875" bestFit="1" customWidth="1"/>
    <col min="6918" max="6918" width="5.5703125" bestFit="1" customWidth="1"/>
    <col min="6919" max="6921" width="17.140625" customWidth="1"/>
    <col min="6922" max="7172" width="12.5703125" customWidth="1"/>
    <col min="7173" max="7173" width="3.85546875" bestFit="1" customWidth="1"/>
    <col min="7174" max="7174" width="5.5703125" bestFit="1" customWidth="1"/>
    <col min="7175" max="7177" width="17.140625" customWidth="1"/>
    <col min="7178" max="7428" width="12.5703125" customWidth="1"/>
    <col min="7429" max="7429" width="3.85546875" bestFit="1" customWidth="1"/>
    <col min="7430" max="7430" width="5.5703125" bestFit="1" customWidth="1"/>
    <col min="7431" max="7433" width="17.140625" customWidth="1"/>
    <col min="7434" max="7684" width="12.5703125" customWidth="1"/>
    <col min="7685" max="7685" width="3.85546875" bestFit="1" customWidth="1"/>
    <col min="7686" max="7686" width="5.5703125" bestFit="1" customWidth="1"/>
    <col min="7687" max="7689" width="17.140625" customWidth="1"/>
    <col min="7690" max="7940" width="12.5703125" customWidth="1"/>
    <col min="7941" max="7941" width="3.85546875" bestFit="1" customWidth="1"/>
    <col min="7942" max="7942" width="5.5703125" bestFit="1" customWidth="1"/>
    <col min="7943" max="7945" width="17.140625" customWidth="1"/>
    <col min="7946" max="8196" width="12.5703125" customWidth="1"/>
    <col min="8197" max="8197" width="3.85546875" bestFit="1" customWidth="1"/>
    <col min="8198" max="8198" width="5.5703125" bestFit="1" customWidth="1"/>
    <col min="8199" max="8201" width="17.140625" customWidth="1"/>
    <col min="8202" max="8452" width="12.5703125" customWidth="1"/>
    <col min="8453" max="8453" width="3.85546875" bestFit="1" customWidth="1"/>
    <col min="8454" max="8454" width="5.5703125" bestFit="1" customWidth="1"/>
    <col min="8455" max="8457" width="17.140625" customWidth="1"/>
    <col min="8458" max="8708" width="12.5703125" customWidth="1"/>
    <col min="8709" max="8709" width="3.85546875" bestFit="1" customWidth="1"/>
    <col min="8710" max="8710" width="5.5703125" bestFit="1" customWidth="1"/>
    <col min="8711" max="8713" width="17.140625" customWidth="1"/>
    <col min="8714" max="8964" width="12.5703125" customWidth="1"/>
    <col min="8965" max="8965" width="3.85546875" bestFit="1" customWidth="1"/>
    <col min="8966" max="8966" width="5.5703125" bestFit="1" customWidth="1"/>
    <col min="8967" max="8969" width="17.140625" customWidth="1"/>
    <col min="8970" max="9220" width="12.5703125" customWidth="1"/>
    <col min="9221" max="9221" width="3.85546875" bestFit="1" customWidth="1"/>
    <col min="9222" max="9222" width="5.5703125" bestFit="1" customWidth="1"/>
    <col min="9223" max="9225" width="17.140625" customWidth="1"/>
    <col min="9226" max="9476" width="12.5703125" customWidth="1"/>
    <col min="9477" max="9477" width="3.85546875" bestFit="1" customWidth="1"/>
    <col min="9478" max="9478" width="5.5703125" bestFit="1" customWidth="1"/>
    <col min="9479" max="9481" width="17.140625" customWidth="1"/>
    <col min="9482" max="9732" width="12.5703125" customWidth="1"/>
    <col min="9733" max="9733" width="3.85546875" bestFit="1" customWidth="1"/>
    <col min="9734" max="9734" width="5.5703125" bestFit="1" customWidth="1"/>
    <col min="9735" max="9737" width="17.140625" customWidth="1"/>
    <col min="9738" max="9988" width="12.5703125" customWidth="1"/>
    <col min="9989" max="9989" width="3.85546875" bestFit="1" customWidth="1"/>
    <col min="9990" max="9990" width="5.5703125" bestFit="1" customWidth="1"/>
    <col min="9991" max="9993" width="17.140625" customWidth="1"/>
    <col min="9994" max="10244" width="12.5703125" customWidth="1"/>
    <col min="10245" max="10245" width="3.85546875" bestFit="1" customWidth="1"/>
    <col min="10246" max="10246" width="5.5703125" bestFit="1" customWidth="1"/>
    <col min="10247" max="10249" width="17.140625" customWidth="1"/>
    <col min="10250" max="10500" width="12.5703125" customWidth="1"/>
    <col min="10501" max="10501" width="3.85546875" bestFit="1" customWidth="1"/>
    <col min="10502" max="10502" width="5.5703125" bestFit="1" customWidth="1"/>
    <col min="10503" max="10505" width="17.140625" customWidth="1"/>
    <col min="10506" max="10756" width="12.5703125" customWidth="1"/>
    <col min="10757" max="10757" width="3.85546875" bestFit="1" customWidth="1"/>
    <col min="10758" max="10758" width="5.5703125" bestFit="1" customWidth="1"/>
    <col min="10759" max="10761" width="17.140625" customWidth="1"/>
    <col min="10762" max="11012" width="12.5703125" customWidth="1"/>
    <col min="11013" max="11013" width="3.85546875" bestFit="1" customWidth="1"/>
    <col min="11014" max="11014" width="5.5703125" bestFit="1" customWidth="1"/>
    <col min="11015" max="11017" width="17.140625" customWidth="1"/>
    <col min="11018" max="11268" width="12.5703125" customWidth="1"/>
    <col min="11269" max="11269" width="3.85546875" bestFit="1" customWidth="1"/>
    <col min="11270" max="11270" width="5.5703125" bestFit="1" customWidth="1"/>
    <col min="11271" max="11273" width="17.140625" customWidth="1"/>
    <col min="11274" max="11524" width="12.5703125" customWidth="1"/>
    <col min="11525" max="11525" width="3.85546875" bestFit="1" customWidth="1"/>
    <col min="11526" max="11526" width="5.5703125" bestFit="1" customWidth="1"/>
    <col min="11527" max="11529" width="17.140625" customWidth="1"/>
    <col min="11530" max="11780" width="12.5703125" customWidth="1"/>
    <col min="11781" max="11781" width="3.85546875" bestFit="1" customWidth="1"/>
    <col min="11782" max="11782" width="5.5703125" bestFit="1" customWidth="1"/>
    <col min="11783" max="11785" width="17.140625" customWidth="1"/>
    <col min="11786" max="12036" width="12.5703125" customWidth="1"/>
    <col min="12037" max="12037" width="3.85546875" bestFit="1" customWidth="1"/>
    <col min="12038" max="12038" width="5.5703125" bestFit="1" customWidth="1"/>
    <col min="12039" max="12041" width="17.140625" customWidth="1"/>
    <col min="12042" max="12292" width="12.5703125" customWidth="1"/>
    <col min="12293" max="12293" width="3.85546875" bestFit="1" customWidth="1"/>
    <col min="12294" max="12294" width="5.5703125" bestFit="1" customWidth="1"/>
    <col min="12295" max="12297" width="17.140625" customWidth="1"/>
    <col min="12298" max="12548" width="12.5703125" customWidth="1"/>
    <col min="12549" max="12549" width="3.85546875" bestFit="1" customWidth="1"/>
    <col min="12550" max="12550" width="5.5703125" bestFit="1" customWidth="1"/>
    <col min="12551" max="12553" width="17.140625" customWidth="1"/>
    <col min="12554" max="12804" width="12.5703125" customWidth="1"/>
    <col min="12805" max="12805" width="3.85546875" bestFit="1" customWidth="1"/>
    <col min="12806" max="12806" width="5.5703125" bestFit="1" customWidth="1"/>
    <col min="12807" max="12809" width="17.140625" customWidth="1"/>
    <col min="12810" max="13060" width="12.5703125" customWidth="1"/>
    <col min="13061" max="13061" width="3.85546875" bestFit="1" customWidth="1"/>
    <col min="13062" max="13062" width="5.5703125" bestFit="1" customWidth="1"/>
    <col min="13063" max="13065" width="17.140625" customWidth="1"/>
    <col min="13066" max="13316" width="12.5703125" customWidth="1"/>
    <col min="13317" max="13317" width="3.85546875" bestFit="1" customWidth="1"/>
    <col min="13318" max="13318" width="5.5703125" bestFit="1" customWidth="1"/>
    <col min="13319" max="13321" width="17.140625" customWidth="1"/>
    <col min="13322" max="13572" width="12.5703125" customWidth="1"/>
    <col min="13573" max="13573" width="3.85546875" bestFit="1" customWidth="1"/>
    <col min="13574" max="13574" width="5.5703125" bestFit="1" customWidth="1"/>
    <col min="13575" max="13577" width="17.140625" customWidth="1"/>
    <col min="13578" max="13828" width="12.5703125" customWidth="1"/>
    <col min="13829" max="13829" width="3.85546875" bestFit="1" customWidth="1"/>
    <col min="13830" max="13830" width="5.5703125" bestFit="1" customWidth="1"/>
    <col min="13831" max="13833" width="17.140625" customWidth="1"/>
    <col min="13834" max="14084" width="12.5703125" customWidth="1"/>
    <col min="14085" max="14085" width="3.85546875" bestFit="1" customWidth="1"/>
    <col min="14086" max="14086" width="5.5703125" bestFit="1" customWidth="1"/>
    <col min="14087" max="14089" width="17.140625" customWidth="1"/>
    <col min="14090" max="14340" width="12.5703125" customWidth="1"/>
    <col min="14341" max="14341" width="3.85546875" bestFit="1" customWidth="1"/>
    <col min="14342" max="14342" width="5.5703125" bestFit="1" customWidth="1"/>
    <col min="14343" max="14345" width="17.140625" customWidth="1"/>
    <col min="14346" max="14596" width="12.5703125" customWidth="1"/>
    <col min="14597" max="14597" width="3.85546875" bestFit="1" customWidth="1"/>
    <col min="14598" max="14598" width="5.5703125" bestFit="1" customWidth="1"/>
    <col min="14599" max="14601" width="17.140625" customWidth="1"/>
    <col min="14602" max="14852" width="12.5703125" customWidth="1"/>
    <col min="14853" max="14853" width="3.85546875" bestFit="1" customWidth="1"/>
    <col min="14854" max="14854" width="5.5703125" bestFit="1" customWidth="1"/>
    <col min="14855" max="14857" width="17.140625" customWidth="1"/>
    <col min="14858" max="15108" width="12.5703125" customWidth="1"/>
    <col min="15109" max="15109" width="3.85546875" bestFit="1" customWidth="1"/>
    <col min="15110" max="15110" width="5.5703125" bestFit="1" customWidth="1"/>
    <col min="15111" max="15113" width="17.140625" customWidth="1"/>
    <col min="15114" max="15364" width="12.5703125" customWidth="1"/>
    <col min="15365" max="15365" width="3.85546875" bestFit="1" customWidth="1"/>
    <col min="15366" max="15366" width="5.5703125" bestFit="1" customWidth="1"/>
    <col min="15367" max="15369" width="17.140625" customWidth="1"/>
    <col min="15370" max="15620" width="12.5703125" customWidth="1"/>
    <col min="15621" max="15621" width="3.85546875" bestFit="1" customWidth="1"/>
    <col min="15622" max="15622" width="5.5703125" bestFit="1" customWidth="1"/>
    <col min="15623" max="15625" width="17.140625" customWidth="1"/>
    <col min="15626" max="15876" width="12.5703125" customWidth="1"/>
    <col min="15877" max="15877" width="3.85546875" bestFit="1" customWidth="1"/>
    <col min="15878" max="15878" width="5.5703125" bestFit="1" customWidth="1"/>
    <col min="15879" max="15881" width="17.140625" customWidth="1"/>
    <col min="15882" max="16132" width="12.5703125" customWidth="1"/>
    <col min="16133" max="16133" width="3.85546875" bestFit="1" customWidth="1"/>
    <col min="16134" max="16134" width="5.5703125" bestFit="1" customWidth="1"/>
    <col min="16135" max="16137" width="17.140625" customWidth="1"/>
    <col min="16138" max="16384" width="12.5703125" customWidth="1"/>
  </cols>
  <sheetData>
    <row r="7" spans="1:33" ht="18" x14ac:dyDescent="0.25">
      <c r="A7" s="5" t="s">
        <v>347</v>
      </c>
    </row>
    <row r="8" spans="1:33" x14ac:dyDescent="0.2">
      <c r="A8" s="17" t="s">
        <v>344</v>
      </c>
    </row>
    <row r="9" spans="1:33" x14ac:dyDescent="0.2">
      <c r="A9" s="17" t="s">
        <v>345</v>
      </c>
    </row>
    <row r="10" spans="1:33" x14ac:dyDescent="0.2">
      <c r="C10" s="99" t="s">
        <v>340</v>
      </c>
      <c r="D10" s="100"/>
      <c r="E10" s="100"/>
      <c r="F10" s="100"/>
      <c r="G10" s="100"/>
      <c r="H10" s="100"/>
      <c r="I10" s="100"/>
      <c r="J10" s="101" t="s">
        <v>341</v>
      </c>
      <c r="K10" s="102"/>
      <c r="L10" s="102"/>
      <c r="M10" s="102"/>
      <c r="N10" s="102"/>
      <c r="O10" s="102"/>
      <c r="P10" s="102"/>
      <c r="Q10" s="103" t="s">
        <v>342</v>
      </c>
      <c r="R10" s="104"/>
      <c r="S10" s="104"/>
      <c r="T10" s="104"/>
      <c r="U10" s="104"/>
      <c r="V10" s="104"/>
      <c r="W10" s="104"/>
      <c r="X10" s="105" t="s">
        <v>343</v>
      </c>
      <c r="Y10" s="105"/>
      <c r="Z10" s="105"/>
      <c r="AA10" s="105"/>
      <c r="AB10" s="105"/>
      <c r="AC10" s="106" t="s">
        <v>346</v>
      </c>
      <c r="AD10" s="106"/>
      <c r="AE10" s="106"/>
      <c r="AF10" s="106"/>
      <c r="AG10" s="106"/>
    </row>
    <row r="11" spans="1:33" x14ac:dyDescent="0.2">
      <c r="A11" s="12" t="s">
        <v>337</v>
      </c>
      <c r="B11" s="13" t="s">
        <v>0</v>
      </c>
      <c r="C11" s="20" t="s">
        <v>1</v>
      </c>
      <c r="D11" s="21" t="s">
        <v>338</v>
      </c>
      <c r="E11" s="20" t="s">
        <v>2</v>
      </c>
      <c r="F11" s="21" t="s">
        <v>338</v>
      </c>
      <c r="G11" s="22" t="s">
        <v>339</v>
      </c>
      <c r="H11" s="21" t="s">
        <v>338</v>
      </c>
      <c r="I11" s="23" t="s">
        <v>3</v>
      </c>
      <c r="J11" s="39" t="s">
        <v>1</v>
      </c>
      <c r="K11" s="40" t="s">
        <v>338</v>
      </c>
      <c r="L11" s="39" t="s">
        <v>2</v>
      </c>
      <c r="M11" s="40" t="s">
        <v>338</v>
      </c>
      <c r="N11" s="41" t="s">
        <v>339</v>
      </c>
      <c r="O11" s="40" t="s">
        <v>338</v>
      </c>
      <c r="P11" s="42" t="s">
        <v>3</v>
      </c>
      <c r="Q11" s="59" t="s">
        <v>1</v>
      </c>
      <c r="R11" s="60" t="s">
        <v>338</v>
      </c>
      <c r="S11" s="59" t="s">
        <v>2</v>
      </c>
      <c r="T11" s="60" t="s">
        <v>338</v>
      </c>
      <c r="U11" s="61" t="s">
        <v>339</v>
      </c>
      <c r="V11" s="60" t="s">
        <v>338</v>
      </c>
      <c r="W11" s="62" t="s">
        <v>3</v>
      </c>
      <c r="X11" s="86" t="s">
        <v>2</v>
      </c>
      <c r="Y11" s="91" t="s">
        <v>338</v>
      </c>
      <c r="Z11" s="87" t="s">
        <v>339</v>
      </c>
      <c r="AA11" s="91" t="s">
        <v>338</v>
      </c>
      <c r="AB11" s="94" t="s">
        <v>3</v>
      </c>
      <c r="AC11" s="107" t="s">
        <v>2</v>
      </c>
      <c r="AD11" s="108" t="s">
        <v>338</v>
      </c>
      <c r="AE11" s="109" t="s">
        <v>339</v>
      </c>
      <c r="AF11" s="108" t="s">
        <v>338</v>
      </c>
      <c r="AG11" s="110" t="s">
        <v>3</v>
      </c>
    </row>
    <row r="12" spans="1:33" x14ac:dyDescent="0.2">
      <c r="A12" s="6"/>
      <c r="B12" s="7" t="s">
        <v>315</v>
      </c>
      <c r="C12" s="24">
        <f>SUM(C13:C33)</f>
        <v>670097</v>
      </c>
      <c r="D12" s="25">
        <f>C12/I12</f>
        <v>0.14906235554723102</v>
      </c>
      <c r="E12" s="24">
        <f>SUM(E13:E33)</f>
        <v>28049</v>
      </c>
      <c r="F12" s="25">
        <f>E12/I12</f>
        <v>6.2394698241363313E-3</v>
      </c>
      <c r="G12" s="26">
        <f>I12-C12-E12</f>
        <v>3797268</v>
      </c>
      <c r="H12" s="25">
        <f>G12/I12</f>
        <v>0.84469817462863261</v>
      </c>
      <c r="I12" s="27">
        <f>SUM(I13:I33)</f>
        <v>4495414</v>
      </c>
      <c r="J12" s="43">
        <f>SUM(J13:J33)</f>
        <v>745916</v>
      </c>
      <c r="K12" s="44">
        <f>J12/P12</f>
        <v>0.16277664507487369</v>
      </c>
      <c r="L12" s="43">
        <f>SUM(L13:L33)</f>
        <v>78323</v>
      </c>
      <c r="M12" s="44">
        <f>L12/P12</f>
        <v>1.7091944900229156E-2</v>
      </c>
      <c r="N12" s="45">
        <f>P12-J12-L12</f>
        <v>3758212</v>
      </c>
      <c r="O12" s="44">
        <f>N12/P12</f>
        <v>0.8201314100248972</v>
      </c>
      <c r="P12" s="46">
        <f>SUM(P13:P33)</f>
        <v>4582451</v>
      </c>
      <c r="Q12" s="63">
        <f>SUM(Q13:Q33)</f>
        <v>836894</v>
      </c>
      <c r="R12" s="64">
        <f>Q12/W12</f>
        <v>0.17936704775025517</v>
      </c>
      <c r="S12" s="63">
        <f>SUM(S13:S33)</f>
        <v>134487</v>
      </c>
      <c r="T12" s="64">
        <f>S12/W12</f>
        <v>2.8823884686457982E-2</v>
      </c>
      <c r="U12" s="65">
        <f>W12-Q12-S12</f>
        <v>3694437</v>
      </c>
      <c r="V12" s="64">
        <f>U12/W12</f>
        <v>0.79180906756328684</v>
      </c>
      <c r="W12" s="66">
        <f>SUM(W13:W33)</f>
        <v>4665818</v>
      </c>
      <c r="X12" s="86">
        <f>SUM(X13:X33)</f>
        <v>190388</v>
      </c>
      <c r="Y12" s="92">
        <f>X12/AB12</f>
        <v>3.9958905216497941E-2</v>
      </c>
      <c r="Z12" s="86">
        <f>SUM(Z13:Z33)</f>
        <v>4574207</v>
      </c>
      <c r="AA12" s="92">
        <f>Z12/AB12</f>
        <v>0.96004109478350208</v>
      </c>
      <c r="AB12" s="95">
        <f>SUM(AB13:AB33)</f>
        <v>4764595</v>
      </c>
      <c r="AC12" s="107">
        <f>SUM(AC13:AC33)</f>
        <v>246137</v>
      </c>
      <c r="AD12" s="111">
        <f>AC12/AG12</f>
        <v>5.0834796257667444E-2</v>
      </c>
      <c r="AE12" s="107">
        <f>SUM(AE13:AE33)</f>
        <v>4595763</v>
      </c>
      <c r="AF12" s="111">
        <f>AE12/AG12</f>
        <v>0.9491652037423326</v>
      </c>
      <c r="AG12" s="112">
        <f>SUM(AG13:AG33)</f>
        <v>4841900</v>
      </c>
    </row>
    <row r="13" spans="1:33" x14ac:dyDescent="0.2">
      <c r="A13" s="18">
        <v>1</v>
      </c>
      <c r="B13" s="19" t="s">
        <v>316</v>
      </c>
      <c r="C13" s="28">
        <f>SUMIF($A$34:$A$323,"01",C$34:C$323)</f>
        <v>160472</v>
      </c>
      <c r="D13" s="29">
        <f t="shared" ref="D13:D76" si="0">C13/I13</f>
        <v>0.19059473557937845</v>
      </c>
      <c r="E13" s="28">
        <f>SUMIF($A$34:$A$323,"01",E$34:E$323)</f>
        <v>11469</v>
      </c>
      <c r="F13" s="29">
        <f t="shared" ref="F13:F76" si="1">E13/I13</f>
        <v>1.3621884330972951E-2</v>
      </c>
      <c r="G13" s="22">
        <f t="shared" ref="G13:G76" si="2">I13-C13-E13</f>
        <v>670013</v>
      </c>
      <c r="H13" s="29">
        <f t="shared" ref="H13:H76" si="3">G13/I13</f>
        <v>0.79578338008964855</v>
      </c>
      <c r="I13" s="30">
        <f>SUMIF($A$34:$A$323,"01",I$34:I$323)</f>
        <v>841954</v>
      </c>
      <c r="J13" s="47">
        <f>SUMIF($A$34:$A$323,A13,J$34:J$323)</f>
        <v>168979</v>
      </c>
      <c r="K13" s="48">
        <f t="shared" ref="K13:K76" si="4">J13/P13</f>
        <v>0.19559067622595036</v>
      </c>
      <c r="L13" s="47">
        <f>SUMIF($A$34:$A$323,A13,L$34:L$323)</f>
        <v>31107</v>
      </c>
      <c r="M13" s="48">
        <f t="shared" ref="M13:M76" si="5">L13/P13</f>
        <v>3.6005889284234358E-2</v>
      </c>
      <c r="N13" s="49">
        <f t="shared" ref="N13:N76" si="6">P13-J13-L13</f>
        <v>663856</v>
      </c>
      <c r="O13" s="48">
        <f t="shared" ref="O13:O76" si="7">N13/P13</f>
        <v>0.7684034344898153</v>
      </c>
      <c r="P13" s="50">
        <f>SUMIF($A$34:$A$323,A13,P$34:P$323)</f>
        <v>863942</v>
      </c>
      <c r="Q13" s="67">
        <f>SUMIF($A$34:$A$323,$A13,Q$34:Q$323)</f>
        <v>182568</v>
      </c>
      <c r="R13" s="68">
        <f t="shared" ref="R13:R76" si="8">Q13/W13</f>
        <v>0.20581477932472803</v>
      </c>
      <c r="S13" s="67">
        <f>SUMIF($A$34:$A$323,$A13,S$34:S$323)</f>
        <v>52512</v>
      </c>
      <c r="T13" s="68">
        <f t="shared" ref="T13:T76" si="9">S13/W13</f>
        <v>5.9198466828250945E-2</v>
      </c>
      <c r="U13" s="69">
        <f t="shared" ref="U13:U76" si="10">W13-Q13-S13</f>
        <v>651970</v>
      </c>
      <c r="V13" s="68">
        <f t="shared" ref="V13:V76" si="11">U13/W13</f>
        <v>0.73498675384702106</v>
      </c>
      <c r="W13" s="70">
        <f>SUMIF($A$34:$A$323,$A13,W$34:W$323)</f>
        <v>887050</v>
      </c>
      <c r="X13" s="88">
        <f>SUMIF($A$34:$A$323,"01",X$34:X$323)</f>
        <v>70461</v>
      </c>
      <c r="Y13" s="93">
        <f>X13/AB13</f>
        <v>7.7478626604722767E-2</v>
      </c>
      <c r="Z13" s="88">
        <f>AB13-X13</f>
        <v>838964</v>
      </c>
      <c r="AA13" s="93">
        <f>Z13/AB13</f>
        <v>0.92252137339527729</v>
      </c>
      <c r="AB13" s="96">
        <f>SUMIF($A$34:$A$323,"01",AB$34:AB$323)</f>
        <v>909425</v>
      </c>
      <c r="AC13" s="113">
        <f>SUMIF($A$34:$A$323,"01",AC$34:AC$323)</f>
        <v>84957</v>
      </c>
      <c r="AD13" s="114">
        <f>AC13/AG13</f>
        <v>9.1394558518357552E-2</v>
      </c>
      <c r="AE13" s="113">
        <f>AG13-AC13</f>
        <v>844606</v>
      </c>
      <c r="AF13" s="114">
        <f>AE13/AG13</f>
        <v>0.90860544148164246</v>
      </c>
      <c r="AG13" s="115">
        <f>SUMIF($A$34:$A$323,"01",AG$34:AG$323)</f>
        <v>929563</v>
      </c>
    </row>
    <row r="14" spans="1:33" x14ac:dyDescent="0.2">
      <c r="A14" s="8">
        <v>3</v>
      </c>
      <c r="B14" s="9" t="s">
        <v>317</v>
      </c>
      <c r="C14" s="31">
        <f>SUMIF($A$34:$A$323,"03",C$34:C$323)</f>
        <v>21913</v>
      </c>
      <c r="D14" s="32">
        <f t="shared" si="0"/>
        <v>0.14583874080729425</v>
      </c>
      <c r="E14" s="31">
        <f>SUMIF($A$34:$A$323,"03",E$34:E$323)</f>
        <v>696</v>
      </c>
      <c r="F14" s="32">
        <f t="shared" si="1"/>
        <v>4.632125386842368E-3</v>
      </c>
      <c r="G14" s="33">
        <f t="shared" si="2"/>
        <v>127646</v>
      </c>
      <c r="H14" s="32">
        <f t="shared" si="3"/>
        <v>0.84952913380586337</v>
      </c>
      <c r="I14" s="34">
        <f>SUMIF($A$34:$A$323,"03",I$34:I$323)</f>
        <v>150255</v>
      </c>
      <c r="J14" s="47">
        <f t="shared" ref="J14:J33" si="12">SUMIF($A$34:$A$323,A14,J$34:J$323)</f>
        <v>25176</v>
      </c>
      <c r="K14" s="48">
        <f t="shared" si="4"/>
        <v>0.1640151663213853</v>
      </c>
      <c r="L14" s="47">
        <f t="shared" ref="L14:L33" si="13">SUMIF($A$34:$A$323,A14,L$34:L$323)</f>
        <v>1872</v>
      </c>
      <c r="M14" s="48">
        <f t="shared" si="5"/>
        <v>1.2195598639721691E-2</v>
      </c>
      <c r="N14" s="49">
        <f t="shared" si="6"/>
        <v>126450</v>
      </c>
      <c r="O14" s="48">
        <f t="shared" si="7"/>
        <v>0.82378923503889301</v>
      </c>
      <c r="P14" s="50">
        <f t="shared" ref="P14:P33" si="14">SUMIF($A$34:$A$323,A14,P$34:P$323)</f>
        <v>153498</v>
      </c>
      <c r="Q14" s="67">
        <f>SUMIF($A$34:$A$323,$A14,Q$34:Q$323)</f>
        <v>28817</v>
      </c>
      <c r="R14" s="68">
        <f t="shared" si="8"/>
        <v>0.18352322300838741</v>
      </c>
      <c r="S14" s="67">
        <f t="shared" ref="S14:S33" si="15">SUMIF($A$34:$A$323,$A14,S$34:S$323)</f>
        <v>3322</v>
      </c>
      <c r="T14" s="68">
        <f t="shared" si="9"/>
        <v>2.1156405831067183E-2</v>
      </c>
      <c r="U14" s="69">
        <f t="shared" si="10"/>
        <v>124882</v>
      </c>
      <c r="V14" s="68">
        <f t="shared" si="11"/>
        <v>0.79532037116054544</v>
      </c>
      <c r="W14" s="70">
        <f t="shared" ref="W14:W33" si="16">SUMIF($A$34:$A$323,$A14,W$34:W$323)</f>
        <v>157021</v>
      </c>
      <c r="X14" s="88">
        <f>SUMIF($A$34:$A$323,"03",X$34:X$323)</f>
        <v>4993</v>
      </c>
      <c r="Y14" s="93">
        <f t="shared" ref="Y14:Y77" si="17">X14/AB14</f>
        <v>3.1132310761940393E-2</v>
      </c>
      <c r="Z14" s="88">
        <f t="shared" ref="Z14:Z33" si="18">AB14-X14</f>
        <v>155387</v>
      </c>
      <c r="AA14" s="93">
        <f t="shared" ref="AA14:AA77" si="19">Z14/AB14</f>
        <v>0.96886768923805966</v>
      </c>
      <c r="AB14" s="96">
        <f>SUMIF($A$34:$A$323,"03",AB$34:AB$323)</f>
        <v>160380</v>
      </c>
      <c r="AC14" s="113">
        <f>SUMIF($A$34:$A$323,"03",AC$34:AC$323)</f>
        <v>7008</v>
      </c>
      <c r="AD14" s="114">
        <f t="shared" ref="AD14:AD77" si="20">AC14/AG14</f>
        <v>4.3062553766744498E-2</v>
      </c>
      <c r="AE14" s="113">
        <f t="shared" ref="AE14:AE33" si="21">AG14-AC14</f>
        <v>155732</v>
      </c>
      <c r="AF14" s="114">
        <f t="shared" ref="AF14:AF77" si="22">AE14/AG14</f>
        <v>0.9569374462332555</v>
      </c>
      <c r="AG14" s="115">
        <f>SUMIF($A$34:$A$323,"03",AG$34:AG$323)</f>
        <v>162740</v>
      </c>
    </row>
    <row r="15" spans="1:33" x14ac:dyDescent="0.2">
      <c r="A15" s="8">
        <v>4</v>
      </c>
      <c r="B15" s="9" t="s">
        <v>318</v>
      </c>
      <c r="C15" s="31">
        <f>SUMIF($A$34:$A$323,"04",C$34:C$323)</f>
        <v>19082</v>
      </c>
      <c r="D15" s="32">
        <f t="shared" si="0"/>
        <v>0.14185462168631707</v>
      </c>
      <c r="E15" s="31">
        <f>SUMIF($A$34:$A$323,"04",E$34:E$323)</f>
        <v>576</v>
      </c>
      <c r="F15" s="32">
        <f t="shared" si="1"/>
        <v>4.2819548313236888E-3</v>
      </c>
      <c r="G15" s="33">
        <f t="shared" si="2"/>
        <v>114860</v>
      </c>
      <c r="H15" s="32">
        <f t="shared" si="3"/>
        <v>0.85386342348235922</v>
      </c>
      <c r="I15" s="34">
        <f>SUMIF($A$34:$A$323,"04",I$34:I$323)</f>
        <v>134518</v>
      </c>
      <c r="J15" s="47">
        <f t="shared" si="12"/>
        <v>21876</v>
      </c>
      <c r="K15" s="48">
        <f t="shared" si="4"/>
        <v>0.15953443598494793</v>
      </c>
      <c r="L15" s="47">
        <f t="shared" si="13"/>
        <v>1543</v>
      </c>
      <c r="M15" s="48">
        <f t="shared" si="5"/>
        <v>1.1252588897640092E-2</v>
      </c>
      <c r="N15" s="49">
        <f t="shared" si="6"/>
        <v>113705</v>
      </c>
      <c r="O15" s="48">
        <f t="shared" si="7"/>
        <v>0.82921297511741199</v>
      </c>
      <c r="P15" s="50">
        <f t="shared" si="14"/>
        <v>137124</v>
      </c>
      <c r="Q15" s="67">
        <f t="shared" ref="Q15:Q33" si="23">SUMIF($A$34:$A$323,$A15,Q$34:Q$323)</f>
        <v>25186</v>
      </c>
      <c r="R15" s="68">
        <f t="shared" si="8"/>
        <v>0.17970104527130676</v>
      </c>
      <c r="S15" s="67">
        <f t="shared" si="15"/>
        <v>2650</v>
      </c>
      <c r="T15" s="68">
        <f t="shared" si="9"/>
        <v>1.8907637972245015E-2</v>
      </c>
      <c r="U15" s="69">
        <f t="shared" si="10"/>
        <v>112319</v>
      </c>
      <c r="V15" s="68">
        <f t="shared" si="11"/>
        <v>0.80139131675644826</v>
      </c>
      <c r="W15" s="70">
        <f t="shared" si="16"/>
        <v>140155</v>
      </c>
      <c r="X15" s="89">
        <f>SUMIF($A$34:$A$323,"04",X$34:X$323)</f>
        <v>4103</v>
      </c>
      <c r="Y15" s="93">
        <f t="shared" si="17"/>
        <v>2.8645433346831058E-2</v>
      </c>
      <c r="Z15" s="88">
        <f t="shared" si="18"/>
        <v>139131</v>
      </c>
      <c r="AA15" s="93">
        <f t="shared" si="19"/>
        <v>0.97135456665316899</v>
      </c>
      <c r="AB15" s="97">
        <f>SUMIF($A$34:$A$323,"04",AB$34:AB$323)</f>
        <v>143234</v>
      </c>
      <c r="AC15" s="116">
        <f>SUMIF($A$34:$A$323,"04",AC$34:AC$323)</f>
        <v>5791</v>
      </c>
      <c r="AD15" s="114">
        <f t="shared" si="20"/>
        <v>3.9883744154493549E-2</v>
      </c>
      <c r="AE15" s="113">
        <f t="shared" si="21"/>
        <v>139406</v>
      </c>
      <c r="AF15" s="114">
        <f t="shared" si="22"/>
        <v>0.96011625584550642</v>
      </c>
      <c r="AG15" s="117">
        <f>SUMIF($A$34:$A$323,"04",AG$34:AG$323)</f>
        <v>145197</v>
      </c>
    </row>
    <row r="16" spans="1:33" x14ac:dyDescent="0.2">
      <c r="A16" s="8">
        <v>5</v>
      </c>
      <c r="B16" s="9" t="s">
        <v>319</v>
      </c>
      <c r="C16" s="31">
        <f>SUMIF($A$34:$A$323,"05",C$34:C$323)</f>
        <v>32101</v>
      </c>
      <c r="D16" s="32">
        <f t="shared" si="0"/>
        <v>0.15838110932396562</v>
      </c>
      <c r="E16" s="31">
        <f>SUMIF($A$34:$A$323,"05",E$34:E$323)</f>
        <v>1252</v>
      </c>
      <c r="F16" s="32">
        <f t="shared" si="1"/>
        <v>6.1771642277064567E-3</v>
      </c>
      <c r="G16" s="33">
        <f t="shared" si="2"/>
        <v>169329</v>
      </c>
      <c r="H16" s="32">
        <f t="shared" si="3"/>
        <v>0.83544172644832793</v>
      </c>
      <c r="I16" s="34">
        <f>SUMIF($A$34:$A$323,"05",I$34:I$323)</f>
        <v>202682</v>
      </c>
      <c r="J16" s="47">
        <f t="shared" si="12"/>
        <v>35957</v>
      </c>
      <c r="K16" s="48">
        <f t="shared" si="4"/>
        <v>0.17363149965232172</v>
      </c>
      <c r="L16" s="47">
        <f t="shared" si="13"/>
        <v>3403</v>
      </c>
      <c r="M16" s="48">
        <f t="shared" si="5"/>
        <v>1.6432627675191224E-2</v>
      </c>
      <c r="N16" s="49">
        <f t="shared" si="6"/>
        <v>167728</v>
      </c>
      <c r="O16" s="48">
        <f t="shared" si="7"/>
        <v>0.80993587267248701</v>
      </c>
      <c r="P16" s="50">
        <f t="shared" si="14"/>
        <v>207088</v>
      </c>
      <c r="Q16" s="67">
        <f t="shared" si="23"/>
        <v>40759</v>
      </c>
      <c r="R16" s="68">
        <f t="shared" si="8"/>
        <v>0.19298951694618321</v>
      </c>
      <c r="S16" s="67">
        <f t="shared" si="15"/>
        <v>5735</v>
      </c>
      <c r="T16" s="68">
        <f t="shared" si="9"/>
        <v>2.7154613206564458E-2</v>
      </c>
      <c r="U16" s="69">
        <f t="shared" si="10"/>
        <v>164704</v>
      </c>
      <c r="V16" s="68">
        <f t="shared" si="11"/>
        <v>0.7798558698472523</v>
      </c>
      <c r="W16" s="70">
        <f t="shared" si="16"/>
        <v>211198</v>
      </c>
      <c r="X16" s="89">
        <f>SUMIF($A$34:$A$323,"05",X$34:X$323)</f>
        <v>8026</v>
      </c>
      <c r="Y16" s="93">
        <f t="shared" si="17"/>
        <v>3.7295019121480651E-2</v>
      </c>
      <c r="Z16" s="88">
        <f t="shared" si="18"/>
        <v>207177</v>
      </c>
      <c r="AA16" s="93">
        <f t="shared" si="19"/>
        <v>0.9627049808785193</v>
      </c>
      <c r="AB16" s="97">
        <f>SUMIF($A$34:$A$323,"05",AB$34:AB$323)</f>
        <v>215203</v>
      </c>
      <c r="AC16" s="116">
        <f>SUMIF($A$34:$A$323,"05",AC$34:AC$323)</f>
        <v>10856</v>
      </c>
      <c r="AD16" s="114">
        <f t="shared" si="20"/>
        <v>4.9583681597493413E-2</v>
      </c>
      <c r="AE16" s="113">
        <f t="shared" si="21"/>
        <v>208087</v>
      </c>
      <c r="AF16" s="114">
        <f t="shared" si="22"/>
        <v>0.95041631840250662</v>
      </c>
      <c r="AG16" s="117">
        <f>SUMIF($A$34:$A$323,"05",AG$34:AG$323)</f>
        <v>218943</v>
      </c>
    </row>
    <row r="17" spans="1:33" x14ac:dyDescent="0.2">
      <c r="A17" s="8">
        <v>6</v>
      </c>
      <c r="B17" s="9" t="s">
        <v>320</v>
      </c>
      <c r="C17" s="31">
        <f>SUMIF($A$34:$A$323,"06",C$34:C$323)</f>
        <v>24346</v>
      </c>
      <c r="D17" s="32">
        <f t="shared" si="0"/>
        <v>0.1415802604109119</v>
      </c>
      <c r="E17" s="31">
        <f>SUMIF($A$34:$A$323,"06",E$34:E$323)</f>
        <v>830</v>
      </c>
      <c r="F17" s="32">
        <f t="shared" si="1"/>
        <v>4.8267319535470667E-3</v>
      </c>
      <c r="G17" s="33">
        <f t="shared" si="2"/>
        <v>146783</v>
      </c>
      <c r="H17" s="32">
        <f t="shared" si="3"/>
        <v>0.85359300763554102</v>
      </c>
      <c r="I17" s="34">
        <f>SUMIF($A$34:$A$323,"06",I$34:I$323)</f>
        <v>171959</v>
      </c>
      <c r="J17" s="47">
        <f t="shared" si="12"/>
        <v>27887</v>
      </c>
      <c r="K17" s="48">
        <f t="shared" si="4"/>
        <v>0.15848758503498014</v>
      </c>
      <c r="L17" s="47">
        <f t="shared" si="13"/>
        <v>2404</v>
      </c>
      <c r="M17" s="48">
        <f t="shared" si="5"/>
        <v>1.366242888887626E-2</v>
      </c>
      <c r="N17" s="49">
        <f t="shared" si="6"/>
        <v>145666</v>
      </c>
      <c r="O17" s="48">
        <f t="shared" si="7"/>
        <v>0.82784998607614357</v>
      </c>
      <c r="P17" s="50">
        <f t="shared" si="14"/>
        <v>175957</v>
      </c>
      <c r="Q17" s="67">
        <f t="shared" si="23"/>
        <v>32080</v>
      </c>
      <c r="R17" s="68">
        <f t="shared" si="8"/>
        <v>0.17912081162721877</v>
      </c>
      <c r="S17" s="67">
        <f t="shared" si="15"/>
        <v>4033</v>
      </c>
      <c r="T17" s="68">
        <f t="shared" si="9"/>
        <v>2.2518523481688694E-2</v>
      </c>
      <c r="U17" s="69">
        <f t="shared" si="10"/>
        <v>142984</v>
      </c>
      <c r="V17" s="68">
        <f t="shared" si="11"/>
        <v>0.79836066489109259</v>
      </c>
      <c r="W17" s="70">
        <f t="shared" si="16"/>
        <v>179097</v>
      </c>
      <c r="X17" s="89">
        <f>SUMIF($A$34:$A$323,"06",X$34:X$323)</f>
        <v>5884</v>
      </c>
      <c r="Y17" s="93">
        <f t="shared" si="17"/>
        <v>3.2077806671791262E-2</v>
      </c>
      <c r="Z17" s="88">
        <f t="shared" si="18"/>
        <v>177545</v>
      </c>
      <c r="AA17" s="93">
        <f t="shared" si="19"/>
        <v>0.96792219332820872</v>
      </c>
      <c r="AB17" s="97">
        <f>SUMIF($A$34:$A$323,"06",AB$34:AB$323)</f>
        <v>183429</v>
      </c>
      <c r="AC17" s="116">
        <f>SUMIF($A$34:$A$323,"06",AC$34:AC$323)</f>
        <v>7901</v>
      </c>
      <c r="AD17" s="114">
        <f t="shared" si="20"/>
        <v>4.2060378282556737E-2</v>
      </c>
      <c r="AE17" s="113">
        <f t="shared" si="21"/>
        <v>179948</v>
      </c>
      <c r="AF17" s="114">
        <f t="shared" si="22"/>
        <v>0.95793962171744329</v>
      </c>
      <c r="AG17" s="117">
        <f>SUMIF($A$34:$A$323,"06",AG$34:AG$323)</f>
        <v>187849</v>
      </c>
    </row>
    <row r="18" spans="1:33" x14ac:dyDescent="0.2">
      <c r="A18" s="8">
        <v>7</v>
      </c>
      <c r="B18" s="9" t="s">
        <v>321</v>
      </c>
      <c r="C18" s="31">
        <f>SUMIF($A$34:$A$323,"07",C$34:C$323)</f>
        <v>13806</v>
      </c>
      <c r="D18" s="32">
        <f t="shared" si="0"/>
        <v>0.14472608340147178</v>
      </c>
      <c r="E18" s="31">
        <f>SUMIF($A$34:$A$323,"07",E$34:E$323)</f>
        <v>381</v>
      </c>
      <c r="F18" s="32">
        <f t="shared" si="1"/>
        <v>3.9939618843952453E-3</v>
      </c>
      <c r="G18" s="33">
        <f t="shared" si="2"/>
        <v>81207</v>
      </c>
      <c r="H18" s="32">
        <f t="shared" si="3"/>
        <v>0.85127995471413298</v>
      </c>
      <c r="I18" s="34">
        <f>SUMIF($A$34:$A$323,"07",I$34:I$323)</f>
        <v>95394</v>
      </c>
      <c r="J18" s="47">
        <f t="shared" si="12"/>
        <v>15736</v>
      </c>
      <c r="K18" s="48">
        <f t="shared" si="4"/>
        <v>0.16174822946539619</v>
      </c>
      <c r="L18" s="47">
        <f t="shared" si="13"/>
        <v>1247</v>
      </c>
      <c r="M18" s="48">
        <f t="shared" si="5"/>
        <v>1.2817745433613947E-2</v>
      </c>
      <c r="N18" s="49">
        <f t="shared" si="6"/>
        <v>80304</v>
      </c>
      <c r="O18" s="48">
        <f t="shared" si="7"/>
        <v>0.82543402510098984</v>
      </c>
      <c r="P18" s="50">
        <f t="shared" si="14"/>
        <v>97287</v>
      </c>
      <c r="Q18" s="67">
        <f t="shared" si="23"/>
        <v>17825</v>
      </c>
      <c r="R18" s="68">
        <f t="shared" si="8"/>
        <v>0.18070945569196767</v>
      </c>
      <c r="S18" s="67">
        <f t="shared" si="15"/>
        <v>2189</v>
      </c>
      <c r="T18" s="68">
        <f t="shared" si="9"/>
        <v>2.2192033576982736E-2</v>
      </c>
      <c r="U18" s="69">
        <f t="shared" si="10"/>
        <v>78625</v>
      </c>
      <c r="V18" s="68">
        <f t="shared" si="11"/>
        <v>0.79709851073104954</v>
      </c>
      <c r="W18" s="70">
        <f t="shared" si="16"/>
        <v>98639</v>
      </c>
      <c r="X18" s="89">
        <f>SUMIF($A$34:$A$323,"07",X$34:X$323)</f>
        <v>3305</v>
      </c>
      <c r="Y18" s="93">
        <f t="shared" si="17"/>
        <v>3.2723096268279885E-2</v>
      </c>
      <c r="Z18" s="88">
        <f t="shared" si="18"/>
        <v>97694</v>
      </c>
      <c r="AA18" s="93">
        <f t="shared" si="19"/>
        <v>0.96727690373172015</v>
      </c>
      <c r="AB18" s="97">
        <f>SUMIF($A$34:$A$323,"07",AB$34:AB$323)</f>
        <v>100999</v>
      </c>
      <c r="AC18" s="116">
        <f>SUMIF($A$34:$A$323,"07",AC$34:AC$323)</f>
        <v>4435</v>
      </c>
      <c r="AD18" s="114">
        <f t="shared" si="20"/>
        <v>4.3120630815451477E-2</v>
      </c>
      <c r="AE18" s="113">
        <f t="shared" si="21"/>
        <v>98416</v>
      </c>
      <c r="AF18" s="114">
        <f t="shared" si="22"/>
        <v>0.95687936918454852</v>
      </c>
      <c r="AG18" s="117">
        <f>SUMIF($A$34:$A$323,"07",AG$34:AG$323)</f>
        <v>102851</v>
      </c>
    </row>
    <row r="19" spans="1:33" x14ac:dyDescent="0.2">
      <c r="A19" s="8">
        <v>8</v>
      </c>
      <c r="B19" s="9" t="s">
        <v>322</v>
      </c>
      <c r="C19" s="31">
        <f>SUMIF($A$34:$A$323,"08",C$34:C$323)</f>
        <v>15766</v>
      </c>
      <c r="D19" s="32">
        <f t="shared" si="0"/>
        <v>0.12695370690974095</v>
      </c>
      <c r="E19" s="31">
        <f>SUMIF($A$34:$A$323,"08",E$34:E$323)</f>
        <v>508</v>
      </c>
      <c r="F19" s="32">
        <f t="shared" si="1"/>
        <v>4.0906052968507174E-3</v>
      </c>
      <c r="G19" s="33">
        <f t="shared" si="2"/>
        <v>107913</v>
      </c>
      <c r="H19" s="32">
        <f t="shared" si="3"/>
        <v>0.86895568779340837</v>
      </c>
      <c r="I19" s="34">
        <f>SUMIF($A$34:$A$323,"08",I$34:I$323)</f>
        <v>124187</v>
      </c>
      <c r="J19" s="47">
        <f t="shared" si="12"/>
        <v>18161</v>
      </c>
      <c r="K19" s="48">
        <f t="shared" si="4"/>
        <v>0.14380963693233559</v>
      </c>
      <c r="L19" s="47">
        <f t="shared" si="13"/>
        <v>1304</v>
      </c>
      <c r="M19" s="48">
        <f t="shared" si="5"/>
        <v>1.0325850259334047E-2</v>
      </c>
      <c r="N19" s="49">
        <f t="shared" si="6"/>
        <v>106820</v>
      </c>
      <c r="O19" s="48">
        <f t="shared" si="7"/>
        <v>0.84586451280833042</v>
      </c>
      <c r="P19" s="50">
        <f t="shared" si="14"/>
        <v>126285</v>
      </c>
      <c r="Q19" s="67">
        <f t="shared" si="23"/>
        <v>20935</v>
      </c>
      <c r="R19" s="68">
        <f t="shared" si="8"/>
        <v>0.16323332189751427</v>
      </c>
      <c r="S19" s="67">
        <f t="shared" si="15"/>
        <v>2226</v>
      </c>
      <c r="T19" s="68">
        <f t="shared" si="9"/>
        <v>1.7356454480242024E-2</v>
      </c>
      <c r="U19" s="69">
        <f t="shared" si="10"/>
        <v>105091</v>
      </c>
      <c r="V19" s="68">
        <f t="shared" si="11"/>
        <v>0.81941022362224369</v>
      </c>
      <c r="W19" s="70">
        <f t="shared" si="16"/>
        <v>128252</v>
      </c>
      <c r="X19" s="89">
        <f>SUMIF($A$34:$A$323,"08",X$34:X$323)</f>
        <v>3459</v>
      </c>
      <c r="Y19" s="93">
        <f t="shared" si="17"/>
        <v>2.6169454594974918E-2</v>
      </c>
      <c r="Z19" s="88">
        <f t="shared" si="18"/>
        <v>128718</v>
      </c>
      <c r="AA19" s="93">
        <f t="shared" si="19"/>
        <v>0.97383054540502512</v>
      </c>
      <c r="AB19" s="97">
        <f>SUMIF($A$34:$A$323,"08",AB$34:AB$323)</f>
        <v>132177</v>
      </c>
      <c r="AC19" s="116">
        <f>SUMIF($A$34:$A$323,"08",AC$34:AC$323)</f>
        <v>4930</v>
      </c>
      <c r="AD19" s="114">
        <f t="shared" si="20"/>
        <v>3.6918606828070126E-2</v>
      </c>
      <c r="AE19" s="113">
        <f t="shared" si="21"/>
        <v>128607</v>
      </c>
      <c r="AF19" s="114">
        <f t="shared" si="22"/>
        <v>0.96308139317192987</v>
      </c>
      <c r="AG19" s="117">
        <f>SUMIF($A$34:$A$323,"08",AG$34:AG$323)</f>
        <v>133537</v>
      </c>
    </row>
    <row r="20" spans="1:33" x14ac:dyDescent="0.2">
      <c r="A20" s="8">
        <v>9</v>
      </c>
      <c r="B20" s="9" t="s">
        <v>323</v>
      </c>
      <c r="C20" s="31">
        <f>SUMIF($A$34:$A$323,"09",C$34:C$323)</f>
        <v>3138</v>
      </c>
      <c r="D20" s="32">
        <f t="shared" si="0"/>
        <v>9.4203116087778815E-2</v>
      </c>
      <c r="E20" s="31">
        <f>SUMIF($A$34:$A$323,"09",E$34:E$323)</f>
        <v>97</v>
      </c>
      <c r="F20" s="32">
        <f t="shared" si="1"/>
        <v>2.9119510071748071E-3</v>
      </c>
      <c r="G20" s="33">
        <f t="shared" si="2"/>
        <v>30076</v>
      </c>
      <c r="H20" s="32">
        <f t="shared" si="3"/>
        <v>0.90288493290504634</v>
      </c>
      <c r="I20" s="34">
        <f>SUMIF($A$34:$A$323,"09",I$34:I$323)</f>
        <v>33311</v>
      </c>
      <c r="J20" s="47">
        <f t="shared" si="12"/>
        <v>3669</v>
      </c>
      <c r="K20" s="48">
        <f t="shared" si="4"/>
        <v>0.10818541015509819</v>
      </c>
      <c r="L20" s="47">
        <f t="shared" si="13"/>
        <v>369</v>
      </c>
      <c r="M20" s="48">
        <f t="shared" si="5"/>
        <v>1.0880462345933832E-2</v>
      </c>
      <c r="N20" s="49">
        <f t="shared" si="6"/>
        <v>29876</v>
      </c>
      <c r="O20" s="48">
        <f t="shared" si="7"/>
        <v>0.88093412749896793</v>
      </c>
      <c r="P20" s="50">
        <f t="shared" si="14"/>
        <v>33914</v>
      </c>
      <c r="Q20" s="67">
        <f t="shared" si="23"/>
        <v>4291</v>
      </c>
      <c r="R20" s="68">
        <f t="shared" si="8"/>
        <v>0.12441287329660772</v>
      </c>
      <c r="S20" s="67">
        <f t="shared" si="15"/>
        <v>572</v>
      </c>
      <c r="T20" s="68">
        <f t="shared" si="9"/>
        <v>1.6584517251377211E-2</v>
      </c>
      <c r="U20" s="69">
        <f t="shared" si="10"/>
        <v>29627</v>
      </c>
      <c r="V20" s="68">
        <f t="shared" si="11"/>
        <v>0.85900260945201512</v>
      </c>
      <c r="W20" s="70">
        <f t="shared" si="16"/>
        <v>34490</v>
      </c>
      <c r="X20" s="89">
        <f>SUMIF($A$34:$A$323,"09",X$34:X$323)</f>
        <v>781</v>
      </c>
      <c r="Y20" s="93">
        <f t="shared" si="17"/>
        <v>2.2203269367448472E-2</v>
      </c>
      <c r="Z20" s="88">
        <f t="shared" si="18"/>
        <v>34394</v>
      </c>
      <c r="AA20" s="93">
        <f t="shared" si="19"/>
        <v>0.97779673063255157</v>
      </c>
      <c r="AB20" s="97">
        <f>SUMIF($A$34:$A$323,"09",AB$34:AB$323)</f>
        <v>35175</v>
      </c>
      <c r="AC20" s="116">
        <f>SUMIF($A$34:$A$323,"09",AC$34:AC$323)</f>
        <v>1045</v>
      </c>
      <c r="AD20" s="114">
        <f t="shared" si="20"/>
        <v>2.9244675789886099E-2</v>
      </c>
      <c r="AE20" s="113">
        <f t="shared" si="21"/>
        <v>34688</v>
      </c>
      <c r="AF20" s="114">
        <f t="shared" si="22"/>
        <v>0.9707553242101139</v>
      </c>
      <c r="AG20" s="117">
        <f>SUMIF($A$34:$A$323,"09",AG$34:AG$323)</f>
        <v>35733</v>
      </c>
    </row>
    <row r="21" spans="1:33" x14ac:dyDescent="0.2">
      <c r="A21" s="8">
        <v>10</v>
      </c>
      <c r="B21" s="9" t="s">
        <v>324</v>
      </c>
      <c r="C21" s="31">
        <f>SUMIF($A$34:$A$323,"10",C$34:C$323)</f>
        <v>10685</v>
      </c>
      <c r="D21" s="32">
        <f t="shared" si="0"/>
        <v>0.1342488472314709</v>
      </c>
      <c r="E21" s="31">
        <f>SUMIF($A$34:$A$323,"10",E$34:E$323)</f>
        <v>346</v>
      </c>
      <c r="F21" s="32">
        <f t="shared" si="1"/>
        <v>4.347225188777626E-3</v>
      </c>
      <c r="G21" s="33">
        <f t="shared" si="2"/>
        <v>68560</v>
      </c>
      <c r="H21" s="32">
        <f t="shared" si="3"/>
        <v>0.86140392757975148</v>
      </c>
      <c r="I21" s="34">
        <f>SUMIF($A$34:$A$323,"10",I$34:I$323)</f>
        <v>79591</v>
      </c>
      <c r="J21" s="47">
        <f t="shared" si="12"/>
        <v>12231</v>
      </c>
      <c r="K21" s="48">
        <f t="shared" si="4"/>
        <v>0.15135877635877637</v>
      </c>
      <c r="L21" s="47">
        <f t="shared" si="13"/>
        <v>960</v>
      </c>
      <c r="M21" s="48">
        <f t="shared" si="5"/>
        <v>1.188001188001188E-2</v>
      </c>
      <c r="N21" s="49">
        <f t="shared" si="6"/>
        <v>67617</v>
      </c>
      <c r="O21" s="48">
        <f t="shared" si="7"/>
        <v>0.83676121176121177</v>
      </c>
      <c r="P21" s="50">
        <f t="shared" si="14"/>
        <v>80808</v>
      </c>
      <c r="Q21" s="67">
        <f t="shared" si="23"/>
        <v>14096</v>
      </c>
      <c r="R21" s="68">
        <f t="shared" si="8"/>
        <v>0.17127582017010937</v>
      </c>
      <c r="S21" s="67">
        <f t="shared" si="15"/>
        <v>1662</v>
      </c>
      <c r="T21" s="68">
        <f t="shared" si="9"/>
        <v>2.0194410692588094E-2</v>
      </c>
      <c r="U21" s="69">
        <f t="shared" si="10"/>
        <v>66542</v>
      </c>
      <c r="V21" s="68">
        <f t="shared" si="11"/>
        <v>0.80852976913730257</v>
      </c>
      <c r="W21" s="70">
        <f t="shared" si="16"/>
        <v>82300</v>
      </c>
      <c r="X21" s="89">
        <f>SUMIF($A$34:$A$323,"010",X$34:X$323)</f>
        <v>2348</v>
      </c>
      <c r="Y21" s="93">
        <f t="shared" si="17"/>
        <v>2.7952380952380951E-2</v>
      </c>
      <c r="Z21" s="88">
        <f t="shared" si="18"/>
        <v>81652</v>
      </c>
      <c r="AA21" s="93">
        <f t="shared" si="19"/>
        <v>0.97204761904761905</v>
      </c>
      <c r="AB21" s="97">
        <f>SUMIF($A$34:$A$323,"010",AB$34:AB$323)</f>
        <v>84000</v>
      </c>
      <c r="AC21" s="116">
        <f>SUMIF($A$34:$A$323,"010",AC$34:AC$323)</f>
        <v>3219</v>
      </c>
      <c r="AD21" s="114">
        <f t="shared" si="20"/>
        <v>3.7831421587062805E-2</v>
      </c>
      <c r="AE21" s="113">
        <f t="shared" si="21"/>
        <v>81869</v>
      </c>
      <c r="AF21" s="114">
        <f t="shared" si="22"/>
        <v>0.96216857841293724</v>
      </c>
      <c r="AG21" s="117">
        <f>SUMIF($A$34:$A$323,"010",AG$34:AG$323)</f>
        <v>85088</v>
      </c>
    </row>
    <row r="22" spans="1:33" x14ac:dyDescent="0.2">
      <c r="A22" s="8">
        <v>12</v>
      </c>
      <c r="B22" s="9" t="s">
        <v>325</v>
      </c>
      <c r="C22" s="31">
        <f>SUMIF($A$34:$A$323,"12",C$34:C$323)</f>
        <v>84171</v>
      </c>
      <c r="D22" s="32">
        <f t="shared" si="0"/>
        <v>0.14147884565928828</v>
      </c>
      <c r="E22" s="31">
        <f>SUMIF($A$34:$A$323,"12",E$34:E$323)</f>
        <v>3047</v>
      </c>
      <c r="F22" s="32">
        <f t="shared" si="1"/>
        <v>5.1215506851986009E-3</v>
      </c>
      <c r="G22" s="33">
        <f t="shared" si="2"/>
        <v>507719</v>
      </c>
      <c r="H22" s="32">
        <f t="shared" si="3"/>
        <v>0.85339960365551315</v>
      </c>
      <c r="I22" s="34">
        <f>SUMIF($A$34:$A$323,"12",I$34:I$323)</f>
        <v>594937</v>
      </c>
      <c r="J22" s="47">
        <f t="shared" si="12"/>
        <v>95658</v>
      </c>
      <c r="K22" s="48">
        <f t="shared" si="4"/>
        <v>0.15817802096406938</v>
      </c>
      <c r="L22" s="47">
        <f t="shared" si="13"/>
        <v>8994</v>
      </c>
      <c r="M22" s="48">
        <f t="shared" si="5"/>
        <v>1.4872285857438374E-2</v>
      </c>
      <c r="N22" s="49">
        <f t="shared" si="6"/>
        <v>500097</v>
      </c>
      <c r="O22" s="48">
        <f t="shared" si="7"/>
        <v>0.82694969317849221</v>
      </c>
      <c r="P22" s="50">
        <f t="shared" si="14"/>
        <v>604749</v>
      </c>
      <c r="Q22" s="67">
        <f t="shared" si="23"/>
        <v>108936</v>
      </c>
      <c r="R22" s="68">
        <f t="shared" si="8"/>
        <v>0.17717722601904229</v>
      </c>
      <c r="S22" s="67">
        <f t="shared" si="15"/>
        <v>15509</v>
      </c>
      <c r="T22" s="68">
        <f t="shared" si="9"/>
        <v>2.5224366585236531E-2</v>
      </c>
      <c r="U22" s="69">
        <f t="shared" si="10"/>
        <v>490397</v>
      </c>
      <c r="V22" s="68">
        <f t="shared" si="11"/>
        <v>0.79759840739572119</v>
      </c>
      <c r="W22" s="70">
        <f t="shared" si="16"/>
        <v>614842</v>
      </c>
      <c r="X22" s="89">
        <f>SUMIF($A$34:$A$323,"12",X$34:X$323)</f>
        <v>23116</v>
      </c>
      <c r="Y22" s="93">
        <f t="shared" si="17"/>
        <v>3.6729959482005241E-2</v>
      </c>
      <c r="Z22" s="88">
        <f t="shared" si="18"/>
        <v>606234</v>
      </c>
      <c r="AA22" s="93">
        <f t="shared" si="19"/>
        <v>0.96327004051799481</v>
      </c>
      <c r="AB22" s="97">
        <f>SUMIF($A$34:$A$323,"12",AB$34:AB$323)</f>
        <v>629350</v>
      </c>
      <c r="AC22" s="116">
        <f>SUMIF($A$34:$A$323,"12",AC$34:AC$323)</f>
        <v>30455</v>
      </c>
      <c r="AD22" s="114">
        <f t="shared" si="20"/>
        <v>4.7608625985821371E-2</v>
      </c>
      <c r="AE22" s="113">
        <f t="shared" si="21"/>
        <v>609240</v>
      </c>
      <c r="AF22" s="114">
        <f t="shared" si="22"/>
        <v>0.95239137401417862</v>
      </c>
      <c r="AG22" s="117">
        <f>SUMIF($A$34:$A$323,"12",AG$34:AG$323)</f>
        <v>639695</v>
      </c>
    </row>
    <row r="23" spans="1:33" x14ac:dyDescent="0.2">
      <c r="A23" s="8">
        <v>13</v>
      </c>
      <c r="B23" s="9" t="s">
        <v>326</v>
      </c>
      <c r="C23" s="31">
        <f>SUMIF($A$34:$A$323,"13",C$34:C$323)</f>
        <v>24221</v>
      </c>
      <c r="D23" s="32">
        <f t="shared" si="0"/>
        <v>0.15192914447727116</v>
      </c>
      <c r="E23" s="31">
        <f>SUMIF($A$34:$A$323,"13",E$34:E$323)</f>
        <v>667</v>
      </c>
      <c r="F23" s="32">
        <f t="shared" si="1"/>
        <v>4.183837965663675E-3</v>
      </c>
      <c r="G23" s="33">
        <f t="shared" si="2"/>
        <v>134535</v>
      </c>
      <c r="H23" s="32">
        <f t="shared" si="3"/>
        <v>0.84388701755706519</v>
      </c>
      <c r="I23" s="34">
        <f>SUMIF($A$34:$A$323,"13",I$34:I$323)</f>
        <v>159423</v>
      </c>
      <c r="J23" s="47">
        <f t="shared" si="12"/>
        <v>27647</v>
      </c>
      <c r="K23" s="48">
        <f t="shared" si="4"/>
        <v>0.16958020511310662</v>
      </c>
      <c r="L23" s="47">
        <f t="shared" si="13"/>
        <v>2002</v>
      </c>
      <c r="M23" s="48">
        <f t="shared" si="5"/>
        <v>1.2279797831100643E-2</v>
      </c>
      <c r="N23" s="49">
        <f t="shared" si="6"/>
        <v>133383</v>
      </c>
      <c r="O23" s="48">
        <f t="shared" si="7"/>
        <v>0.81813999705579277</v>
      </c>
      <c r="P23" s="50">
        <f t="shared" si="14"/>
        <v>163032</v>
      </c>
      <c r="Q23" s="67">
        <f t="shared" si="23"/>
        <v>31395</v>
      </c>
      <c r="R23" s="68">
        <f t="shared" si="8"/>
        <v>0.18826570080175584</v>
      </c>
      <c r="S23" s="67">
        <f t="shared" si="15"/>
        <v>3681</v>
      </c>
      <c r="T23" s="68">
        <f t="shared" si="9"/>
        <v>2.2073771130793542E-2</v>
      </c>
      <c r="U23" s="69">
        <f t="shared" si="10"/>
        <v>131683</v>
      </c>
      <c r="V23" s="68">
        <f t="shared" si="11"/>
        <v>0.78966052806745068</v>
      </c>
      <c r="W23" s="70">
        <f t="shared" si="16"/>
        <v>166759</v>
      </c>
      <c r="X23" s="89">
        <f>SUMIF($A$34:$A$323,"13",X$34:X$323)</f>
        <v>5350</v>
      </c>
      <c r="Y23" s="93">
        <f t="shared" si="17"/>
        <v>3.1364686294511473E-2</v>
      </c>
      <c r="Z23" s="88">
        <f t="shared" si="18"/>
        <v>165224</v>
      </c>
      <c r="AA23" s="93">
        <f t="shared" si="19"/>
        <v>0.9686353137054885</v>
      </c>
      <c r="AB23" s="97">
        <f>SUMIF($A$34:$A$323,"13",AB$34:AB$323)</f>
        <v>170574</v>
      </c>
      <c r="AC23" s="116">
        <f>SUMIF($A$34:$A$323,"13",AC$34:AC$323)</f>
        <v>7250</v>
      </c>
      <c r="AD23" s="114">
        <f t="shared" si="20"/>
        <v>4.1679841329155767E-2</v>
      </c>
      <c r="AE23" s="113">
        <f t="shared" si="21"/>
        <v>166695</v>
      </c>
      <c r="AF23" s="114">
        <f t="shared" si="22"/>
        <v>0.95832015867084419</v>
      </c>
      <c r="AG23" s="117">
        <f>SUMIF($A$34:$A$323,"13",AG$34:AG$323)</f>
        <v>173945</v>
      </c>
    </row>
    <row r="24" spans="1:33" x14ac:dyDescent="0.2">
      <c r="A24" s="8">
        <v>14</v>
      </c>
      <c r="B24" s="9" t="s">
        <v>327</v>
      </c>
      <c r="C24" s="31">
        <f>SUMIF($A$34:$A$323,"14",C$34:C$323)</f>
        <v>130973</v>
      </c>
      <c r="D24" s="32">
        <f t="shared" si="0"/>
        <v>0.17944259941251262</v>
      </c>
      <c r="E24" s="31">
        <f>SUMIF($A$34:$A$323,"14",E$34:E$323)</f>
        <v>4428</v>
      </c>
      <c r="F24" s="32">
        <f t="shared" si="1"/>
        <v>6.0666842036038405E-3</v>
      </c>
      <c r="G24" s="33">
        <f t="shared" si="2"/>
        <v>594487</v>
      </c>
      <c r="H24" s="32">
        <f t="shared" si="3"/>
        <v>0.8144907163838836</v>
      </c>
      <c r="I24" s="34">
        <f>SUMIF($A$34:$A$323,"14",I$34:I$323)</f>
        <v>729888</v>
      </c>
      <c r="J24" s="47">
        <f t="shared" si="12"/>
        <v>144712</v>
      </c>
      <c r="K24" s="48">
        <f t="shared" si="4"/>
        <v>0.19458907056798624</v>
      </c>
      <c r="L24" s="47">
        <f t="shared" si="13"/>
        <v>12634</v>
      </c>
      <c r="M24" s="48">
        <f t="shared" si="5"/>
        <v>1.6988489672977624E-2</v>
      </c>
      <c r="N24" s="49">
        <f t="shared" si="6"/>
        <v>586334</v>
      </c>
      <c r="O24" s="48">
        <f t="shared" si="7"/>
        <v>0.78842243975903614</v>
      </c>
      <c r="P24" s="50">
        <f t="shared" si="14"/>
        <v>743680</v>
      </c>
      <c r="Q24" s="67">
        <f t="shared" si="23"/>
        <v>160402</v>
      </c>
      <c r="R24" s="68">
        <f t="shared" si="8"/>
        <v>0.2121337960366918</v>
      </c>
      <c r="S24" s="67">
        <f t="shared" si="15"/>
        <v>21944</v>
      </c>
      <c r="T24" s="68">
        <f t="shared" si="9"/>
        <v>2.9021234275315552E-2</v>
      </c>
      <c r="U24" s="69">
        <f t="shared" si="10"/>
        <v>573790</v>
      </c>
      <c r="V24" s="68">
        <f t="shared" si="11"/>
        <v>0.75884496968799264</v>
      </c>
      <c r="W24" s="70">
        <f t="shared" si="16"/>
        <v>756136</v>
      </c>
      <c r="X24" s="89">
        <f>SUMIF($A$34:$A$323,"14",X$34:X$323)</f>
        <v>31559</v>
      </c>
      <c r="Y24" s="93">
        <f t="shared" si="17"/>
        <v>4.0872174569604694E-2</v>
      </c>
      <c r="Z24" s="88">
        <f t="shared" si="18"/>
        <v>740580</v>
      </c>
      <c r="AA24" s="93">
        <f t="shared" si="19"/>
        <v>0.95912782543039532</v>
      </c>
      <c r="AB24" s="97">
        <f>SUMIF($A$34:$A$323,"14",AB$34:AB$323)</f>
        <v>772139</v>
      </c>
      <c r="AC24" s="116">
        <f>SUMIF($A$34:$A$323,"14",AC$34:AC$323)</f>
        <v>41316</v>
      </c>
      <c r="AD24" s="114">
        <f t="shared" si="20"/>
        <v>5.2683456787604672E-2</v>
      </c>
      <c r="AE24" s="113">
        <f t="shared" si="21"/>
        <v>742915</v>
      </c>
      <c r="AF24" s="114">
        <f t="shared" si="22"/>
        <v>0.94731654321239533</v>
      </c>
      <c r="AG24" s="117">
        <f>SUMIF($A$34:$A$323,"14",AG$34:AG$323)</f>
        <v>784231</v>
      </c>
    </row>
    <row r="25" spans="1:33" x14ac:dyDescent="0.2">
      <c r="A25" s="8">
        <v>17</v>
      </c>
      <c r="B25" s="9" t="s">
        <v>328</v>
      </c>
      <c r="C25" s="31">
        <f>SUMIF($A$34:$A$323,"17",C$34:C$323)</f>
        <v>18233</v>
      </c>
      <c r="D25" s="32">
        <f t="shared" si="0"/>
        <v>0.12366470201235766</v>
      </c>
      <c r="E25" s="31">
        <f>SUMIF($A$34:$A$323,"17",E$34:E$323)</f>
        <v>474</v>
      </c>
      <c r="F25" s="32">
        <f t="shared" si="1"/>
        <v>3.2148888692950985E-3</v>
      </c>
      <c r="G25" s="33">
        <f t="shared" si="2"/>
        <v>128732</v>
      </c>
      <c r="H25" s="32">
        <f t="shared" si="3"/>
        <v>0.87312040911834721</v>
      </c>
      <c r="I25" s="34">
        <f>SUMIF($A$34:$A$323,"17",I$34:I$323)</f>
        <v>147439</v>
      </c>
      <c r="J25" s="47">
        <f t="shared" si="12"/>
        <v>20785</v>
      </c>
      <c r="K25" s="48">
        <f t="shared" si="4"/>
        <v>0.13931338641786642</v>
      </c>
      <c r="L25" s="47">
        <f t="shared" si="13"/>
        <v>1510</v>
      </c>
      <c r="M25" s="48">
        <f t="shared" si="5"/>
        <v>1.0120914769832972E-2</v>
      </c>
      <c r="N25" s="49">
        <f t="shared" si="6"/>
        <v>126901</v>
      </c>
      <c r="O25" s="48">
        <f t="shared" si="7"/>
        <v>0.8505656988123006</v>
      </c>
      <c r="P25" s="50">
        <f t="shared" si="14"/>
        <v>149196</v>
      </c>
      <c r="Q25" s="67">
        <f t="shared" si="23"/>
        <v>23688</v>
      </c>
      <c r="R25" s="68">
        <f t="shared" si="8"/>
        <v>0.15711556829035339</v>
      </c>
      <c r="S25" s="67">
        <f t="shared" si="15"/>
        <v>2769</v>
      </c>
      <c r="T25" s="68">
        <f t="shared" si="9"/>
        <v>1.8365966252785738E-2</v>
      </c>
      <c r="U25" s="69">
        <f t="shared" si="10"/>
        <v>124311</v>
      </c>
      <c r="V25" s="68">
        <f t="shared" si="11"/>
        <v>0.82451846545686092</v>
      </c>
      <c r="W25" s="70">
        <f t="shared" si="16"/>
        <v>150768</v>
      </c>
      <c r="X25" s="89">
        <f>SUMIF($A$34:$A$323,"17",X$34:X$323)</f>
        <v>3961</v>
      </c>
      <c r="Y25" s="93">
        <f t="shared" si="17"/>
        <v>2.5879416684089485E-2</v>
      </c>
      <c r="Z25" s="88">
        <f t="shared" si="18"/>
        <v>149095</v>
      </c>
      <c r="AA25" s="93">
        <f t="shared" si="19"/>
        <v>0.97412058331591056</v>
      </c>
      <c r="AB25" s="97">
        <f>SUMIF($A$34:$A$323,"17",AB$34:AB$323)</f>
        <v>153056</v>
      </c>
      <c r="AC25" s="116">
        <f>SUMIF($A$34:$A$323,"17",AC$34:AC$323)</f>
        <v>5388</v>
      </c>
      <c r="AD25" s="114">
        <f t="shared" si="20"/>
        <v>3.4778118444408583E-2</v>
      </c>
      <c r="AE25" s="113">
        <f t="shared" si="21"/>
        <v>149537</v>
      </c>
      <c r="AF25" s="114">
        <f t="shared" si="22"/>
        <v>0.96522188155559141</v>
      </c>
      <c r="AG25" s="117">
        <f>SUMIF($A$34:$A$323,"17",AG$34:AG$323)</f>
        <v>154925</v>
      </c>
    </row>
    <row r="26" spans="1:33" x14ac:dyDescent="0.2">
      <c r="A26" s="8">
        <v>18</v>
      </c>
      <c r="B26" s="9" t="s">
        <v>329</v>
      </c>
      <c r="C26" s="31">
        <f>SUMIF($A$34:$A$323,"18",C$34:C$323)</f>
        <v>19719</v>
      </c>
      <c r="D26" s="32">
        <f t="shared" si="0"/>
        <v>0.13985007198530508</v>
      </c>
      <c r="E26" s="31">
        <f>SUMIF($A$34:$A$323,"18",E$34:E$323)</f>
        <v>619</v>
      </c>
      <c r="F26" s="32">
        <f t="shared" si="1"/>
        <v>4.3900397869518657E-3</v>
      </c>
      <c r="G26" s="33">
        <f t="shared" si="2"/>
        <v>120663</v>
      </c>
      <c r="H26" s="32">
        <f t="shared" si="3"/>
        <v>0.85575988822774307</v>
      </c>
      <c r="I26" s="34">
        <f>SUMIF($A$34:$A$323,"18",I$34:I$323)</f>
        <v>141001</v>
      </c>
      <c r="J26" s="47">
        <f t="shared" si="12"/>
        <v>22054</v>
      </c>
      <c r="K26" s="48">
        <f t="shared" si="4"/>
        <v>0.15644907282607154</v>
      </c>
      <c r="L26" s="47">
        <f t="shared" si="13"/>
        <v>1717</v>
      </c>
      <c r="M26" s="48">
        <f t="shared" si="5"/>
        <v>1.2180242044180866E-2</v>
      </c>
      <c r="N26" s="49">
        <f t="shared" si="6"/>
        <v>117195</v>
      </c>
      <c r="O26" s="48">
        <f t="shared" si="7"/>
        <v>0.83137068512974754</v>
      </c>
      <c r="P26" s="50">
        <f t="shared" si="14"/>
        <v>140966</v>
      </c>
      <c r="Q26" s="67">
        <f t="shared" si="23"/>
        <v>25307</v>
      </c>
      <c r="R26" s="68">
        <f t="shared" si="8"/>
        <v>0.1760976967504001</v>
      </c>
      <c r="S26" s="67">
        <f t="shared" si="15"/>
        <v>2856</v>
      </c>
      <c r="T26" s="68">
        <f t="shared" si="9"/>
        <v>1.9873356064296153E-2</v>
      </c>
      <c r="U26" s="69">
        <f t="shared" si="10"/>
        <v>115547</v>
      </c>
      <c r="V26" s="68">
        <f t="shared" si="11"/>
        <v>0.80402894718530371</v>
      </c>
      <c r="W26" s="70">
        <f t="shared" si="16"/>
        <v>143710</v>
      </c>
      <c r="X26" s="89">
        <f>SUMIF($A$34:$A$323,"18",X$34:X$323)</f>
        <v>4211</v>
      </c>
      <c r="Y26" s="93">
        <f t="shared" si="17"/>
        <v>2.8743438700913976E-2</v>
      </c>
      <c r="Z26" s="88">
        <f t="shared" si="18"/>
        <v>142292</v>
      </c>
      <c r="AA26" s="93">
        <f t="shared" si="19"/>
        <v>0.971256561299086</v>
      </c>
      <c r="AB26" s="97">
        <f>SUMIF($A$34:$A$323,"18",AB$34:AB$323)</f>
        <v>146503</v>
      </c>
      <c r="AC26" s="116">
        <f>SUMIF($A$34:$A$323,"18",AC$34:AC$323)</f>
        <v>5958</v>
      </c>
      <c r="AD26" s="114">
        <f t="shared" si="20"/>
        <v>4.0080726538849649E-2</v>
      </c>
      <c r="AE26" s="113">
        <f t="shared" si="21"/>
        <v>142692</v>
      </c>
      <c r="AF26" s="114">
        <f t="shared" si="22"/>
        <v>0.95991927346115036</v>
      </c>
      <c r="AG26" s="117">
        <f>SUMIF($A$34:$A$323,"18",AG$34:AG$323)</f>
        <v>148650</v>
      </c>
    </row>
    <row r="27" spans="1:33" x14ac:dyDescent="0.2">
      <c r="A27" s="8">
        <v>19</v>
      </c>
      <c r="B27" s="9" t="s">
        <v>330</v>
      </c>
      <c r="C27" s="31">
        <f>SUMIF($A$34:$A$323,"19",C$34:C$323)</f>
        <v>16727</v>
      </c>
      <c r="D27" s="32">
        <f t="shared" si="0"/>
        <v>0.13234433103884802</v>
      </c>
      <c r="E27" s="31">
        <f>SUMIF($A$34:$A$323,"19",E$34:E$323)</f>
        <v>597</v>
      </c>
      <c r="F27" s="32">
        <f t="shared" si="1"/>
        <v>4.7234749584619037E-3</v>
      </c>
      <c r="G27" s="33">
        <f t="shared" si="2"/>
        <v>109066</v>
      </c>
      <c r="H27" s="32">
        <f t="shared" si="3"/>
        <v>0.86293219400269006</v>
      </c>
      <c r="I27" s="34">
        <f>SUMIF($A$34:$A$323,"19",I$34:I$323)</f>
        <v>126390</v>
      </c>
      <c r="J27" s="47">
        <f t="shared" si="12"/>
        <v>19277</v>
      </c>
      <c r="K27" s="48">
        <f t="shared" si="4"/>
        <v>0.14951060232366947</v>
      </c>
      <c r="L27" s="47">
        <f t="shared" si="13"/>
        <v>1450</v>
      </c>
      <c r="M27" s="48">
        <f t="shared" si="5"/>
        <v>1.1246063877642825E-2</v>
      </c>
      <c r="N27" s="49">
        <f t="shared" si="6"/>
        <v>108207</v>
      </c>
      <c r="O27" s="48">
        <f t="shared" si="7"/>
        <v>0.83924333379868765</v>
      </c>
      <c r="P27" s="50">
        <f t="shared" si="14"/>
        <v>128934</v>
      </c>
      <c r="Q27" s="67">
        <f t="shared" si="23"/>
        <v>22269</v>
      </c>
      <c r="R27" s="68">
        <f t="shared" si="8"/>
        <v>0.17019504142337441</v>
      </c>
      <c r="S27" s="67">
        <f t="shared" si="15"/>
        <v>2468</v>
      </c>
      <c r="T27" s="68">
        <f t="shared" si="9"/>
        <v>1.8862156461129282E-2</v>
      </c>
      <c r="U27" s="69">
        <f t="shared" si="10"/>
        <v>106107</v>
      </c>
      <c r="V27" s="68">
        <f t="shared" si="11"/>
        <v>0.8109428021154963</v>
      </c>
      <c r="W27" s="70">
        <f t="shared" si="16"/>
        <v>130844</v>
      </c>
      <c r="X27" s="89">
        <f>SUMIF($A$34:$A$323,"19",X$34:X$323)</f>
        <v>3510</v>
      </c>
      <c r="Y27" s="93">
        <f t="shared" si="17"/>
        <v>2.6374518157841347E-2</v>
      </c>
      <c r="Z27" s="88">
        <f t="shared" si="18"/>
        <v>129573</v>
      </c>
      <c r="AA27" s="93">
        <f t="shared" si="19"/>
        <v>0.97362548184215869</v>
      </c>
      <c r="AB27" s="97">
        <f>SUMIF($A$34:$A$323,"19",AB$34:AB$323)</f>
        <v>133083</v>
      </c>
      <c r="AC27" s="116">
        <f>SUMIF($A$34:$A$323,"19",AC$34:AC$323)</f>
        <v>4895</v>
      </c>
      <c r="AD27" s="114">
        <f t="shared" si="20"/>
        <v>3.6119863342212649E-2</v>
      </c>
      <c r="AE27" s="113">
        <f t="shared" si="21"/>
        <v>130626</v>
      </c>
      <c r="AF27" s="114">
        <f t="shared" si="22"/>
        <v>0.96388013665778738</v>
      </c>
      <c r="AG27" s="117">
        <f>SUMIF($A$34:$A$323,"19",AG$34:AG$323)</f>
        <v>135521</v>
      </c>
    </row>
    <row r="28" spans="1:33" x14ac:dyDescent="0.2">
      <c r="A28" s="8">
        <v>20</v>
      </c>
      <c r="B28" s="9" t="s">
        <v>331</v>
      </c>
      <c r="C28" s="31">
        <f>SUMIF($A$34:$A$323,"20",C$34:C$323)</f>
        <v>16069</v>
      </c>
      <c r="D28" s="32">
        <f t="shared" si="0"/>
        <v>0.10325793599794371</v>
      </c>
      <c r="E28" s="31">
        <f>SUMIF($A$34:$A$323,"20",E$34:E$323)</f>
        <v>410</v>
      </c>
      <c r="F28" s="32">
        <f t="shared" si="1"/>
        <v>2.6346227991260762E-3</v>
      </c>
      <c r="G28" s="33">
        <f t="shared" si="2"/>
        <v>139141</v>
      </c>
      <c r="H28" s="32">
        <f t="shared" si="3"/>
        <v>0.89410744120293018</v>
      </c>
      <c r="I28" s="34">
        <f>SUMIF($A$34:$A$323,"20",I$34:I$323)</f>
        <v>155620</v>
      </c>
      <c r="J28" s="47">
        <f t="shared" si="12"/>
        <v>18717</v>
      </c>
      <c r="K28" s="48">
        <f t="shared" si="4"/>
        <v>0.11762598744367565</v>
      </c>
      <c r="L28" s="47">
        <f t="shared" si="13"/>
        <v>1115</v>
      </c>
      <c r="M28" s="48">
        <f t="shared" si="5"/>
        <v>7.0071579847036571E-3</v>
      </c>
      <c r="N28" s="49">
        <f t="shared" si="6"/>
        <v>139291</v>
      </c>
      <c r="O28" s="48">
        <f t="shared" si="7"/>
        <v>0.87536685457162067</v>
      </c>
      <c r="P28" s="50">
        <f t="shared" si="14"/>
        <v>159123</v>
      </c>
      <c r="Q28" s="67">
        <f t="shared" si="23"/>
        <v>21650</v>
      </c>
      <c r="R28" s="68">
        <f t="shared" si="8"/>
        <v>0.13442278916421932</v>
      </c>
      <c r="S28" s="67">
        <f t="shared" si="15"/>
        <v>2143</v>
      </c>
      <c r="T28" s="68">
        <f t="shared" si="9"/>
        <v>1.3305683010573765E-2</v>
      </c>
      <c r="U28" s="69">
        <f t="shared" si="10"/>
        <v>137266</v>
      </c>
      <c r="V28" s="68">
        <f t="shared" si="11"/>
        <v>0.85227152782520688</v>
      </c>
      <c r="W28" s="70">
        <f t="shared" si="16"/>
        <v>161059</v>
      </c>
      <c r="X28" s="89">
        <f>SUMIF($A$34:$A$323,"20",X$34:X$323)</f>
        <v>3259</v>
      </c>
      <c r="Y28" s="93">
        <f t="shared" si="17"/>
        <v>1.9864320413499691E-2</v>
      </c>
      <c r="Z28" s="88">
        <f t="shared" si="18"/>
        <v>160804</v>
      </c>
      <c r="AA28" s="93">
        <f t="shared" si="19"/>
        <v>0.98013567958650027</v>
      </c>
      <c r="AB28" s="97">
        <f>SUMIF($A$34:$A$323,"20",AB$34:AB$323)</f>
        <v>164063</v>
      </c>
      <c r="AC28" s="116">
        <f>SUMIF($A$34:$A$323,"20",AC$34:AC$323)</f>
        <v>4519</v>
      </c>
      <c r="AD28" s="114">
        <f t="shared" si="20"/>
        <v>2.7221907641892463E-2</v>
      </c>
      <c r="AE28" s="113">
        <f t="shared" si="21"/>
        <v>161487</v>
      </c>
      <c r="AF28" s="114">
        <f t="shared" si="22"/>
        <v>0.97277809235810753</v>
      </c>
      <c r="AG28" s="117">
        <f>SUMIF($A$34:$A$323,"20",AG$34:AG$323)</f>
        <v>166006</v>
      </c>
    </row>
    <row r="29" spans="1:33" x14ac:dyDescent="0.2">
      <c r="A29" s="8">
        <v>21</v>
      </c>
      <c r="B29" s="9" t="s">
        <v>332</v>
      </c>
      <c r="C29" s="31">
        <f>SUMIF($A$34:$A$323,"21",C$34:C$323)</f>
        <v>15597</v>
      </c>
      <c r="D29" s="32">
        <f t="shared" si="0"/>
        <v>0.10898761774324286</v>
      </c>
      <c r="E29" s="31">
        <f>SUMIF($A$34:$A$323,"21",E$34:E$323)</f>
        <v>508</v>
      </c>
      <c r="F29" s="32">
        <f t="shared" si="1"/>
        <v>3.549766609833133E-3</v>
      </c>
      <c r="G29" s="33">
        <f t="shared" si="2"/>
        <v>127003</v>
      </c>
      <c r="H29" s="32">
        <f t="shared" si="3"/>
        <v>0.88746261564692397</v>
      </c>
      <c r="I29" s="34">
        <f>SUMIF($A$34:$A$323,"21",I$34:I$323)</f>
        <v>143108</v>
      </c>
      <c r="J29" s="47">
        <f t="shared" si="12"/>
        <v>18076</v>
      </c>
      <c r="K29" s="48">
        <f t="shared" si="4"/>
        <v>0.12429432919156427</v>
      </c>
      <c r="L29" s="47">
        <f t="shared" si="13"/>
        <v>1267</v>
      </c>
      <c r="M29" s="48">
        <f t="shared" si="5"/>
        <v>8.7121550722345613E-3</v>
      </c>
      <c r="N29" s="49">
        <f t="shared" si="6"/>
        <v>126086</v>
      </c>
      <c r="O29" s="48">
        <f t="shared" si="7"/>
        <v>0.8669935157362012</v>
      </c>
      <c r="P29" s="50">
        <f t="shared" si="14"/>
        <v>145429</v>
      </c>
      <c r="Q29" s="67">
        <f t="shared" si="23"/>
        <v>20833</v>
      </c>
      <c r="R29" s="68">
        <f t="shared" si="8"/>
        <v>0.14136527108638122</v>
      </c>
      <c r="S29" s="67">
        <f t="shared" si="15"/>
        <v>2216</v>
      </c>
      <c r="T29" s="68">
        <f t="shared" si="9"/>
        <v>1.5036981746624144E-2</v>
      </c>
      <c r="U29" s="69">
        <f t="shared" si="10"/>
        <v>124321</v>
      </c>
      <c r="V29" s="68">
        <f t="shared" si="11"/>
        <v>0.84359774716699465</v>
      </c>
      <c r="W29" s="70">
        <f t="shared" si="16"/>
        <v>147370</v>
      </c>
      <c r="X29" s="89">
        <f>SUMIF($A$34:$A$323,"21",X$34:X$323)</f>
        <v>3263</v>
      </c>
      <c r="Y29" s="93">
        <f t="shared" si="17"/>
        <v>2.1724801427458605E-2</v>
      </c>
      <c r="Z29" s="88">
        <f t="shared" si="18"/>
        <v>146934</v>
      </c>
      <c r="AA29" s="93">
        <f t="shared" si="19"/>
        <v>0.97827519857254142</v>
      </c>
      <c r="AB29" s="97">
        <f>SUMIF($A$34:$A$323,"21",AB$34:AB$323)</f>
        <v>150197</v>
      </c>
      <c r="AC29" s="116">
        <f>SUMIF($A$34:$A$323,"21",AC$34:AC$323)</f>
        <v>4517</v>
      </c>
      <c r="AD29" s="114">
        <f t="shared" si="20"/>
        <v>2.9664217086641579E-2</v>
      </c>
      <c r="AE29" s="113">
        <f t="shared" si="21"/>
        <v>147754</v>
      </c>
      <c r="AF29" s="114">
        <f t="shared" si="22"/>
        <v>0.97033578291335842</v>
      </c>
      <c r="AG29" s="117">
        <f>SUMIF($A$34:$A$323,"21",AG$34:AG$323)</f>
        <v>152271</v>
      </c>
    </row>
    <row r="30" spans="1:33" x14ac:dyDescent="0.2">
      <c r="A30" s="8">
        <v>22</v>
      </c>
      <c r="B30" s="9" t="s">
        <v>333</v>
      </c>
      <c r="C30" s="31">
        <f>SUMIF($A$34:$A$323,"22",C$34:C$323)</f>
        <v>14122</v>
      </c>
      <c r="D30" s="32">
        <f t="shared" si="0"/>
        <v>0.10984925092176294</v>
      </c>
      <c r="E30" s="31">
        <f>SUMIF($A$34:$A$323,"22",E$34:E$323)</f>
        <v>306</v>
      </c>
      <c r="F30" s="32">
        <f t="shared" si="1"/>
        <v>2.3802486037430575E-3</v>
      </c>
      <c r="G30" s="33">
        <f t="shared" si="2"/>
        <v>114130</v>
      </c>
      <c r="H30" s="32">
        <f t="shared" si="3"/>
        <v>0.88777050047449402</v>
      </c>
      <c r="I30" s="34">
        <f>SUMIF($A$34:$A$323,"22",I$34:I$323)</f>
        <v>128558</v>
      </c>
      <c r="J30" s="47">
        <f t="shared" si="12"/>
        <v>16215</v>
      </c>
      <c r="K30" s="48">
        <f t="shared" si="4"/>
        <v>0.12405324764746385</v>
      </c>
      <c r="L30" s="47">
        <f t="shared" si="13"/>
        <v>1119</v>
      </c>
      <c r="M30" s="48">
        <f t="shared" si="5"/>
        <v>8.560936424145054E-3</v>
      </c>
      <c r="N30" s="49">
        <f t="shared" si="6"/>
        <v>113376</v>
      </c>
      <c r="O30" s="48">
        <f t="shared" si="7"/>
        <v>0.86738581592839115</v>
      </c>
      <c r="P30" s="50">
        <f t="shared" si="14"/>
        <v>130710</v>
      </c>
      <c r="Q30" s="67">
        <f t="shared" si="23"/>
        <v>18487</v>
      </c>
      <c r="R30" s="68">
        <f t="shared" si="8"/>
        <v>0.14011671972108533</v>
      </c>
      <c r="S30" s="67">
        <f t="shared" si="15"/>
        <v>1993</v>
      </c>
      <c r="T30" s="68">
        <f t="shared" si="9"/>
        <v>1.5105350917083522E-2</v>
      </c>
      <c r="U30" s="69">
        <f t="shared" si="10"/>
        <v>111460</v>
      </c>
      <c r="V30" s="68">
        <f t="shared" si="11"/>
        <v>0.84477792936183116</v>
      </c>
      <c r="W30" s="70">
        <f t="shared" si="16"/>
        <v>131940</v>
      </c>
      <c r="X30" s="89">
        <f>SUMIF($A$34:$A$323,"22",X$34:X$323)</f>
        <v>2844</v>
      </c>
      <c r="Y30" s="93">
        <f t="shared" si="17"/>
        <v>2.1304009108887158E-2</v>
      </c>
      <c r="Z30" s="88">
        <f t="shared" si="18"/>
        <v>130652</v>
      </c>
      <c r="AA30" s="93">
        <f t="shared" si="19"/>
        <v>0.97869599089111281</v>
      </c>
      <c r="AB30" s="97">
        <f>SUMIF($A$34:$A$323,"22",AB$34:AB$323)</f>
        <v>133496</v>
      </c>
      <c r="AC30" s="116">
        <f>SUMIF($A$34:$A$323,"22",AC$34:AC$323)</f>
        <v>3713</v>
      </c>
      <c r="AD30" s="114">
        <f t="shared" si="20"/>
        <v>2.7612312131420624E-2</v>
      </c>
      <c r="AE30" s="113">
        <f t="shared" si="21"/>
        <v>130756</v>
      </c>
      <c r="AF30" s="114">
        <f t="shared" si="22"/>
        <v>0.97238768786857932</v>
      </c>
      <c r="AG30" s="117">
        <f>SUMIF($A$34:$A$323,"22",AG$34:AG$323)</f>
        <v>134469</v>
      </c>
    </row>
    <row r="31" spans="1:33" x14ac:dyDescent="0.2">
      <c r="A31" s="8">
        <v>23</v>
      </c>
      <c r="B31" s="9" t="s">
        <v>334</v>
      </c>
      <c r="C31" s="31">
        <f>SUMIF($A$34:$A$323,"23",C$34:C$323)</f>
        <v>4793</v>
      </c>
      <c r="D31" s="32">
        <f t="shared" si="0"/>
        <v>6.8986858960519315E-2</v>
      </c>
      <c r="E31" s="31">
        <f>SUMIF($A$34:$A$323,"23",E$34:E$323)</f>
        <v>251</v>
      </c>
      <c r="F31" s="32">
        <f t="shared" si="1"/>
        <v>3.6127063632569053E-3</v>
      </c>
      <c r="G31" s="33">
        <f t="shared" si="2"/>
        <v>64433</v>
      </c>
      <c r="H31" s="32">
        <f t="shared" si="3"/>
        <v>0.92740043467622379</v>
      </c>
      <c r="I31" s="34">
        <f>SUMIF($A$34:$A$323,"23",I$34:I$323)</f>
        <v>69477</v>
      </c>
      <c r="J31" s="47">
        <f t="shared" si="12"/>
        <v>5393</v>
      </c>
      <c r="K31" s="48">
        <f t="shared" si="4"/>
        <v>7.6376202008185692E-2</v>
      </c>
      <c r="L31" s="47">
        <f t="shared" si="13"/>
        <v>587</v>
      </c>
      <c r="M31" s="48">
        <f t="shared" si="5"/>
        <v>8.3131523417031335E-3</v>
      </c>
      <c r="N31" s="49">
        <f t="shared" si="6"/>
        <v>64631</v>
      </c>
      <c r="O31" s="48">
        <f t="shared" si="7"/>
        <v>0.91531064565011122</v>
      </c>
      <c r="P31" s="50">
        <f t="shared" si="14"/>
        <v>70611</v>
      </c>
      <c r="Q31" s="67">
        <f t="shared" si="23"/>
        <v>6078</v>
      </c>
      <c r="R31" s="68">
        <f t="shared" si="8"/>
        <v>8.5191674258882896E-2</v>
      </c>
      <c r="S31" s="67">
        <f t="shared" si="15"/>
        <v>849</v>
      </c>
      <c r="T31" s="68">
        <f t="shared" si="9"/>
        <v>1.1899922909804472E-2</v>
      </c>
      <c r="U31" s="69">
        <f t="shared" si="10"/>
        <v>64418</v>
      </c>
      <c r="V31" s="68">
        <f t="shared" si="11"/>
        <v>0.90290840283131268</v>
      </c>
      <c r="W31" s="70">
        <f t="shared" si="16"/>
        <v>71345</v>
      </c>
      <c r="X31" s="89">
        <f>SUMIF($A$34:$A$323,"23",X$34:X$323)</f>
        <v>1238</v>
      </c>
      <c r="Y31" s="93">
        <f t="shared" si="17"/>
        <v>1.7090241444525738E-2</v>
      </c>
      <c r="Z31" s="88">
        <f t="shared" si="18"/>
        <v>71201</v>
      </c>
      <c r="AA31" s="93">
        <f t="shared" si="19"/>
        <v>0.98290975855547424</v>
      </c>
      <c r="AB31" s="97">
        <f>SUMIF($A$34:$A$323,"23",AB$34:AB$323)</f>
        <v>72439</v>
      </c>
      <c r="AC31" s="116">
        <f>SUMIF($A$34:$A$323,"23",AC$34:AC$323)</f>
        <v>1588</v>
      </c>
      <c r="AD31" s="114">
        <f t="shared" si="20"/>
        <v>2.1656415781362934E-2</v>
      </c>
      <c r="AE31" s="113">
        <f t="shared" si="21"/>
        <v>71739</v>
      </c>
      <c r="AF31" s="114">
        <f t="shared" si="22"/>
        <v>0.9783435842186371</v>
      </c>
      <c r="AG31" s="117">
        <f>SUMIF($A$34:$A$323,"23",AG$34:AG$323)</f>
        <v>73327</v>
      </c>
    </row>
    <row r="32" spans="1:33" x14ac:dyDescent="0.2">
      <c r="A32" s="8">
        <v>24</v>
      </c>
      <c r="B32" s="9" t="s">
        <v>335</v>
      </c>
      <c r="C32" s="31">
        <f>SUMIF($A$34:$A$323,"24",C$34:C$323)</f>
        <v>12859</v>
      </c>
      <c r="D32" s="32">
        <f t="shared" si="0"/>
        <v>0.10051355006136024</v>
      </c>
      <c r="E32" s="31">
        <f>SUMIF($A$34:$A$323,"24",E$34:E$323)</f>
        <v>311</v>
      </c>
      <c r="F32" s="32">
        <f t="shared" si="1"/>
        <v>2.4309599556017604E-3</v>
      </c>
      <c r="G32" s="33">
        <f t="shared" si="2"/>
        <v>114763</v>
      </c>
      <c r="H32" s="32">
        <f t="shared" si="3"/>
        <v>0.89705548998303797</v>
      </c>
      <c r="I32" s="34">
        <f>SUMIF($A$34:$A$323,"24",I$34:I$323)</f>
        <v>127933</v>
      </c>
      <c r="J32" s="47">
        <f t="shared" si="12"/>
        <v>14762</v>
      </c>
      <c r="K32" s="48">
        <f t="shared" si="4"/>
        <v>0.11328283874730452</v>
      </c>
      <c r="L32" s="47">
        <f t="shared" si="13"/>
        <v>892</v>
      </c>
      <c r="M32" s="48">
        <f t="shared" si="5"/>
        <v>6.8451627260937295E-3</v>
      </c>
      <c r="N32" s="49">
        <f t="shared" si="6"/>
        <v>114657</v>
      </c>
      <c r="O32" s="48">
        <f t="shared" si="7"/>
        <v>0.8798719985266017</v>
      </c>
      <c r="P32" s="50">
        <f t="shared" si="14"/>
        <v>130311</v>
      </c>
      <c r="Q32" s="67">
        <f t="shared" si="23"/>
        <v>16811</v>
      </c>
      <c r="R32" s="68">
        <f t="shared" si="8"/>
        <v>0.12758222910310701</v>
      </c>
      <c r="S32" s="67">
        <f t="shared" si="15"/>
        <v>1670</v>
      </c>
      <c r="T32" s="68">
        <f t="shared" si="9"/>
        <v>1.2673982666241672E-2</v>
      </c>
      <c r="U32" s="69">
        <f t="shared" si="10"/>
        <v>113285</v>
      </c>
      <c r="V32" s="68">
        <f t="shared" si="11"/>
        <v>0.85974378823065134</v>
      </c>
      <c r="W32" s="70">
        <f t="shared" si="16"/>
        <v>131766</v>
      </c>
      <c r="X32" s="89">
        <f>SUMIF($A$34:$A$323,"24",X$34:X$323)</f>
        <v>2473</v>
      </c>
      <c r="Y32" s="93">
        <f t="shared" si="17"/>
        <v>1.844765208310022E-2</v>
      </c>
      <c r="Z32" s="88">
        <f t="shared" si="18"/>
        <v>131582</v>
      </c>
      <c r="AA32" s="93">
        <f t="shared" si="19"/>
        <v>0.98155234791689983</v>
      </c>
      <c r="AB32" s="97">
        <f>SUMIF($A$34:$A$323,"24",AB$34:AB$323)</f>
        <v>134055</v>
      </c>
      <c r="AC32" s="116">
        <f>SUMIF($A$34:$A$323,"24",AC$34:AC$323)</f>
        <v>3327</v>
      </c>
      <c r="AD32" s="114">
        <f t="shared" si="20"/>
        <v>2.4545353941495443E-2</v>
      </c>
      <c r="AE32" s="113">
        <f t="shared" si="21"/>
        <v>132218</v>
      </c>
      <c r="AF32" s="114">
        <f t="shared" si="22"/>
        <v>0.97545464605850452</v>
      </c>
      <c r="AG32" s="117">
        <f>SUMIF($A$34:$A$323,"24",AG$34:AG$323)</f>
        <v>135545</v>
      </c>
    </row>
    <row r="33" spans="1:33" x14ac:dyDescent="0.2">
      <c r="A33" s="10">
        <v>25</v>
      </c>
      <c r="B33" s="11" t="s">
        <v>336</v>
      </c>
      <c r="C33" s="35">
        <f>SUMIF($A$34:$A$323,"25",C$34:C$323)</f>
        <v>11304</v>
      </c>
      <c r="D33" s="25">
        <f t="shared" si="0"/>
        <v>8.2038479123877808E-2</v>
      </c>
      <c r="E33" s="35">
        <f>SUMIF($A$34:$A$323,"25",E$34:E$323)</f>
        <v>276</v>
      </c>
      <c r="F33" s="25">
        <f t="shared" si="1"/>
        <v>2.0030626537677174E-3</v>
      </c>
      <c r="G33" s="26">
        <f t="shared" si="2"/>
        <v>126209</v>
      </c>
      <c r="H33" s="25">
        <f t="shared" si="3"/>
        <v>0.91595845822235444</v>
      </c>
      <c r="I33" s="36">
        <f>SUMIF($A$34:$A$323,"25",I$34:I$323)</f>
        <v>137789</v>
      </c>
      <c r="J33" s="57">
        <f t="shared" si="12"/>
        <v>12948</v>
      </c>
      <c r="K33" s="54">
        <f t="shared" si="4"/>
        <v>9.261338845694421E-2</v>
      </c>
      <c r="L33" s="57">
        <f t="shared" si="13"/>
        <v>827</v>
      </c>
      <c r="M33" s="54">
        <f t="shared" si="5"/>
        <v>5.9152975172916946E-3</v>
      </c>
      <c r="N33" s="55">
        <f t="shared" si="6"/>
        <v>126032</v>
      </c>
      <c r="O33" s="54">
        <f t="shared" si="7"/>
        <v>0.90147131402576408</v>
      </c>
      <c r="P33" s="58">
        <f t="shared" si="14"/>
        <v>139807</v>
      </c>
      <c r="Q33" s="71">
        <f t="shared" si="23"/>
        <v>14481</v>
      </c>
      <c r="R33" s="72">
        <f t="shared" si="8"/>
        <v>0.10264607271206504</v>
      </c>
      <c r="S33" s="71">
        <f t="shared" si="15"/>
        <v>1488</v>
      </c>
      <c r="T33" s="72">
        <f t="shared" si="9"/>
        <v>1.0547431544475712E-2</v>
      </c>
      <c r="U33" s="73">
        <f t="shared" si="10"/>
        <v>125108</v>
      </c>
      <c r="V33" s="72">
        <f t="shared" si="11"/>
        <v>0.88680649574345927</v>
      </c>
      <c r="W33" s="74">
        <f t="shared" si="16"/>
        <v>141077</v>
      </c>
      <c r="X33" s="86">
        <f>SUMIF($A$34:$A$323,"25",X$34:X$323)</f>
        <v>2244</v>
      </c>
      <c r="Y33" s="92">
        <f t="shared" si="17"/>
        <v>1.5845443375842053E-2</v>
      </c>
      <c r="Z33" s="90">
        <f t="shared" si="18"/>
        <v>139374</v>
      </c>
      <c r="AA33" s="92">
        <f t="shared" si="19"/>
        <v>0.98415455662415796</v>
      </c>
      <c r="AB33" s="95">
        <f>SUMIF($A$34:$A$323,"25",AB$34:AB$323)</f>
        <v>141618</v>
      </c>
      <c r="AC33" s="107">
        <f>SUMIF($A$34:$A$323,"25",AC$34:AC$323)</f>
        <v>3069</v>
      </c>
      <c r="AD33" s="111">
        <f t="shared" si="20"/>
        <v>2.1641022748106677E-2</v>
      </c>
      <c r="AE33" s="118">
        <f t="shared" si="21"/>
        <v>138745</v>
      </c>
      <c r="AF33" s="111">
        <f t="shared" si="22"/>
        <v>0.97835897725189336</v>
      </c>
      <c r="AG33" s="112">
        <f>SUMIF($A$34:$A$323,"25",AG$34:AG$323)</f>
        <v>141814</v>
      </c>
    </row>
    <row r="34" spans="1:33" x14ac:dyDescent="0.2">
      <c r="A34" s="14" t="s">
        <v>4</v>
      </c>
      <c r="B34" s="4" t="s">
        <v>5</v>
      </c>
      <c r="C34" s="31">
        <v>2799</v>
      </c>
      <c r="D34" s="32">
        <f t="shared" si="0"/>
        <v>0.17015197568389057</v>
      </c>
      <c r="E34" s="37">
        <v>113</v>
      </c>
      <c r="F34" s="32">
        <f t="shared" si="1"/>
        <v>6.8693009118541036E-3</v>
      </c>
      <c r="G34" s="33">
        <f t="shared" si="2"/>
        <v>13538</v>
      </c>
      <c r="H34" s="32">
        <f t="shared" si="3"/>
        <v>0.82297872340425537</v>
      </c>
      <c r="I34" s="38">
        <v>16450</v>
      </c>
      <c r="J34" s="47">
        <v>3192</v>
      </c>
      <c r="K34" s="48">
        <f t="shared" si="4"/>
        <v>0.18726899383983572</v>
      </c>
      <c r="L34" s="51">
        <v>284</v>
      </c>
      <c r="M34" s="48">
        <f t="shared" si="5"/>
        <v>1.6661777647403932E-2</v>
      </c>
      <c r="N34" s="49">
        <f t="shared" si="6"/>
        <v>13569</v>
      </c>
      <c r="O34" s="48">
        <f t="shared" si="7"/>
        <v>0.7960692285127603</v>
      </c>
      <c r="P34" s="52">
        <v>17045</v>
      </c>
      <c r="Q34" s="75">
        <v>3591</v>
      </c>
      <c r="R34" s="78">
        <f t="shared" si="8"/>
        <v>0.20738045738045738</v>
      </c>
      <c r="S34" s="76">
        <v>463</v>
      </c>
      <c r="T34" s="78">
        <f t="shared" si="9"/>
        <v>2.6738276738276737E-2</v>
      </c>
      <c r="U34" s="77">
        <f t="shared" si="10"/>
        <v>13262</v>
      </c>
      <c r="V34" s="78">
        <f t="shared" si="11"/>
        <v>0.76588126588126593</v>
      </c>
      <c r="W34" s="80">
        <v>17316</v>
      </c>
      <c r="X34" s="89">
        <v>729</v>
      </c>
      <c r="Y34" s="93">
        <f t="shared" si="17"/>
        <v>4.0486504498500497E-2</v>
      </c>
      <c r="Z34" s="89">
        <f>AB34-X34</f>
        <v>17277</v>
      </c>
      <c r="AA34" s="93">
        <f t="shared" si="19"/>
        <v>0.95951349550149945</v>
      </c>
      <c r="AB34" s="97">
        <v>18006</v>
      </c>
      <c r="AC34" s="116">
        <v>942</v>
      </c>
      <c r="AD34" s="114">
        <f t="shared" si="20"/>
        <v>5.1769619696636626E-2</v>
      </c>
      <c r="AE34" s="113">
        <f>AG34-AC34</f>
        <v>17254</v>
      </c>
      <c r="AF34" s="114">
        <f t="shared" si="22"/>
        <v>0.94823038030336337</v>
      </c>
      <c r="AG34" s="117">
        <v>18196</v>
      </c>
    </row>
    <row r="35" spans="1:33" x14ac:dyDescent="0.2">
      <c r="A35" s="14" t="s">
        <v>4</v>
      </c>
      <c r="B35" s="4" t="s">
        <v>6</v>
      </c>
      <c r="C35" s="31">
        <v>2261</v>
      </c>
      <c r="D35" s="32">
        <f t="shared" si="0"/>
        <v>0.15861101367941075</v>
      </c>
      <c r="E35" s="37">
        <v>55</v>
      </c>
      <c r="F35" s="32">
        <f t="shared" si="1"/>
        <v>3.858295334970186E-3</v>
      </c>
      <c r="G35" s="33">
        <f t="shared" si="2"/>
        <v>11939</v>
      </c>
      <c r="H35" s="32">
        <f t="shared" si="3"/>
        <v>0.83753069098561905</v>
      </c>
      <c r="I35" s="38">
        <v>14255</v>
      </c>
      <c r="J35" s="47">
        <v>2662</v>
      </c>
      <c r="K35" s="48">
        <f t="shared" si="4"/>
        <v>0.18067055789330799</v>
      </c>
      <c r="L35" s="51">
        <v>169</v>
      </c>
      <c r="M35" s="48">
        <f t="shared" si="5"/>
        <v>1.1470069227636758E-2</v>
      </c>
      <c r="N35" s="49">
        <f t="shared" si="6"/>
        <v>11903</v>
      </c>
      <c r="O35" s="48">
        <f t="shared" si="7"/>
        <v>0.80785937287905529</v>
      </c>
      <c r="P35" s="52">
        <v>14734</v>
      </c>
      <c r="Q35" s="75">
        <v>3101</v>
      </c>
      <c r="R35" s="79">
        <f t="shared" si="8"/>
        <v>0.20492994977531059</v>
      </c>
      <c r="S35" s="76">
        <v>330</v>
      </c>
      <c r="T35" s="79">
        <f t="shared" si="9"/>
        <v>2.1808088818398096E-2</v>
      </c>
      <c r="U35" s="77">
        <f t="shared" si="10"/>
        <v>11701</v>
      </c>
      <c r="V35" s="79">
        <f t="shared" si="11"/>
        <v>0.77326196140629133</v>
      </c>
      <c r="W35" s="81">
        <v>15132</v>
      </c>
      <c r="X35" s="89">
        <v>523</v>
      </c>
      <c r="Y35" s="93">
        <f t="shared" si="17"/>
        <v>3.3844560926680901E-2</v>
      </c>
      <c r="Z35" s="89">
        <f t="shared" ref="Z35:Z98" si="24">AB35-X35</f>
        <v>14930</v>
      </c>
      <c r="AA35" s="93">
        <f t="shared" si="19"/>
        <v>0.96615543907331913</v>
      </c>
      <c r="AB35" s="97">
        <v>15453</v>
      </c>
      <c r="AC35" s="116">
        <v>773</v>
      </c>
      <c r="AD35" s="114">
        <f t="shared" si="20"/>
        <v>4.9326781953927638E-2</v>
      </c>
      <c r="AE35" s="113">
        <f t="shared" ref="AE35:AE98" si="25">AG35-AC35</f>
        <v>14898</v>
      </c>
      <c r="AF35" s="114">
        <f t="shared" si="22"/>
        <v>0.95067321804607241</v>
      </c>
      <c r="AG35" s="117">
        <v>15671</v>
      </c>
    </row>
    <row r="36" spans="1:33" x14ac:dyDescent="0.2">
      <c r="A36" s="14" t="s">
        <v>4</v>
      </c>
      <c r="B36" s="4" t="s">
        <v>7</v>
      </c>
      <c r="C36" s="31">
        <v>2934</v>
      </c>
      <c r="D36" s="32">
        <f t="shared" si="0"/>
        <v>0.16164398655721449</v>
      </c>
      <c r="E36" s="37">
        <v>96</v>
      </c>
      <c r="F36" s="32">
        <f t="shared" si="1"/>
        <v>5.2889647953280813E-3</v>
      </c>
      <c r="G36" s="33">
        <f t="shared" si="2"/>
        <v>15121</v>
      </c>
      <c r="H36" s="32">
        <f t="shared" si="3"/>
        <v>0.8330670486474574</v>
      </c>
      <c r="I36" s="38">
        <v>18151</v>
      </c>
      <c r="J36" s="47">
        <v>3399</v>
      </c>
      <c r="K36" s="48">
        <f t="shared" si="4"/>
        <v>0.1831653823355068</v>
      </c>
      <c r="L36" s="51">
        <v>257</v>
      </c>
      <c r="M36" s="48">
        <f t="shared" si="5"/>
        <v>1.3849221318100987E-2</v>
      </c>
      <c r="N36" s="49">
        <f t="shared" si="6"/>
        <v>14901</v>
      </c>
      <c r="O36" s="48">
        <f t="shared" si="7"/>
        <v>0.80298539634639221</v>
      </c>
      <c r="P36" s="52">
        <v>18557</v>
      </c>
      <c r="Q36" s="75">
        <v>3885</v>
      </c>
      <c r="R36" s="79">
        <f t="shared" si="8"/>
        <v>0.20209113607990012</v>
      </c>
      <c r="S36" s="76">
        <v>480</v>
      </c>
      <c r="T36" s="79">
        <f t="shared" si="9"/>
        <v>2.4968789013732832E-2</v>
      </c>
      <c r="U36" s="77">
        <f t="shared" si="10"/>
        <v>14859</v>
      </c>
      <c r="V36" s="79">
        <f t="shared" si="11"/>
        <v>0.77294007490636707</v>
      </c>
      <c r="W36" s="81">
        <v>19224</v>
      </c>
      <c r="X36" s="89">
        <v>738</v>
      </c>
      <c r="Y36" s="93">
        <f t="shared" si="17"/>
        <v>3.7031461688995938E-2</v>
      </c>
      <c r="Z36" s="89">
        <f t="shared" si="24"/>
        <v>19191</v>
      </c>
      <c r="AA36" s="93">
        <f t="shared" si="19"/>
        <v>0.96296853831100404</v>
      </c>
      <c r="AB36" s="97">
        <v>19929</v>
      </c>
      <c r="AC36" s="116">
        <v>1027</v>
      </c>
      <c r="AD36" s="114">
        <f t="shared" si="20"/>
        <v>5.0521448248720978E-2</v>
      </c>
      <c r="AE36" s="113">
        <f t="shared" si="25"/>
        <v>19301</v>
      </c>
      <c r="AF36" s="114">
        <f t="shared" si="22"/>
        <v>0.94947855175127904</v>
      </c>
      <c r="AG36" s="117">
        <v>20328</v>
      </c>
    </row>
    <row r="37" spans="1:33" x14ac:dyDescent="0.2">
      <c r="A37" s="14" t="s">
        <v>4</v>
      </c>
      <c r="B37" s="4" t="s">
        <v>8</v>
      </c>
      <c r="C37" s="31">
        <v>2538</v>
      </c>
      <c r="D37" s="32">
        <f t="shared" si="0"/>
        <v>0.15064102564102563</v>
      </c>
      <c r="E37" s="37">
        <v>79</v>
      </c>
      <c r="F37" s="32">
        <f t="shared" si="1"/>
        <v>4.6889838556505225E-3</v>
      </c>
      <c r="G37" s="33">
        <f t="shared" si="2"/>
        <v>14231</v>
      </c>
      <c r="H37" s="32">
        <f t="shared" si="3"/>
        <v>0.84466999050332381</v>
      </c>
      <c r="I37" s="38">
        <v>16848</v>
      </c>
      <c r="J37" s="47">
        <v>2879</v>
      </c>
      <c r="K37" s="48">
        <f t="shared" si="4"/>
        <v>0.16748109365910413</v>
      </c>
      <c r="L37" s="51">
        <v>206</v>
      </c>
      <c r="M37" s="48">
        <f t="shared" si="5"/>
        <v>1.1983711460151251E-2</v>
      </c>
      <c r="N37" s="49">
        <f t="shared" si="6"/>
        <v>14105</v>
      </c>
      <c r="O37" s="48">
        <f t="shared" si="7"/>
        <v>0.82053519488074467</v>
      </c>
      <c r="P37" s="52">
        <v>17190</v>
      </c>
      <c r="Q37" s="75">
        <v>3329</v>
      </c>
      <c r="R37" s="79">
        <f t="shared" si="8"/>
        <v>0.18988135979922427</v>
      </c>
      <c r="S37" s="76">
        <v>396</v>
      </c>
      <c r="T37" s="79">
        <f t="shared" si="9"/>
        <v>2.2587268993839837E-2</v>
      </c>
      <c r="U37" s="77">
        <f t="shared" si="10"/>
        <v>13807</v>
      </c>
      <c r="V37" s="79">
        <f t="shared" si="11"/>
        <v>0.78753137120693584</v>
      </c>
      <c r="W37" s="81">
        <v>17532</v>
      </c>
      <c r="X37" s="89">
        <v>625</v>
      </c>
      <c r="Y37" s="93">
        <f t="shared" si="17"/>
        <v>3.4780189204229268E-2</v>
      </c>
      <c r="Z37" s="89">
        <f t="shared" si="24"/>
        <v>17345</v>
      </c>
      <c r="AA37" s="93">
        <f t="shared" si="19"/>
        <v>0.96521981079577068</v>
      </c>
      <c r="AB37" s="97">
        <v>17970</v>
      </c>
      <c r="AC37" s="116">
        <v>856</v>
      </c>
      <c r="AD37" s="114">
        <f t="shared" si="20"/>
        <v>4.6225294308240628E-2</v>
      </c>
      <c r="AE37" s="113">
        <f t="shared" si="25"/>
        <v>17662</v>
      </c>
      <c r="AF37" s="114">
        <f t="shared" si="22"/>
        <v>0.95377470569175937</v>
      </c>
      <c r="AG37" s="117">
        <v>18518</v>
      </c>
    </row>
    <row r="38" spans="1:33" x14ac:dyDescent="0.2">
      <c r="A38" s="14" t="s">
        <v>4</v>
      </c>
      <c r="B38" s="4" t="s">
        <v>9</v>
      </c>
      <c r="C38" s="31">
        <v>4437</v>
      </c>
      <c r="D38" s="32">
        <f t="shared" si="0"/>
        <v>0.16889988580129425</v>
      </c>
      <c r="E38" s="37">
        <v>180</v>
      </c>
      <c r="F38" s="32">
        <f t="shared" si="1"/>
        <v>6.8519223448800914E-3</v>
      </c>
      <c r="G38" s="33">
        <f t="shared" si="2"/>
        <v>21653</v>
      </c>
      <c r="H38" s="32">
        <f t="shared" si="3"/>
        <v>0.8242481918538257</v>
      </c>
      <c r="I38" s="38">
        <v>26270</v>
      </c>
      <c r="J38" s="47">
        <v>5132</v>
      </c>
      <c r="K38" s="48">
        <f t="shared" si="4"/>
        <v>0.18817145161881715</v>
      </c>
      <c r="L38" s="51">
        <v>565</v>
      </c>
      <c r="M38" s="48">
        <f t="shared" si="5"/>
        <v>2.0716459502071644E-2</v>
      </c>
      <c r="N38" s="49">
        <f t="shared" si="6"/>
        <v>21576</v>
      </c>
      <c r="O38" s="48">
        <f t="shared" si="7"/>
        <v>0.79111208887911122</v>
      </c>
      <c r="P38" s="52">
        <v>27273</v>
      </c>
      <c r="Q38" s="75">
        <v>5835</v>
      </c>
      <c r="R38" s="79">
        <f t="shared" si="8"/>
        <v>0.20831845769368082</v>
      </c>
      <c r="S38" s="76">
        <v>881</v>
      </c>
      <c r="T38" s="79">
        <f t="shared" si="9"/>
        <v>3.1453052481256696E-2</v>
      </c>
      <c r="U38" s="77">
        <f t="shared" si="10"/>
        <v>21294</v>
      </c>
      <c r="V38" s="79">
        <f t="shared" si="11"/>
        <v>0.76022848982506253</v>
      </c>
      <c r="W38" s="81">
        <v>28010</v>
      </c>
      <c r="X38" s="89">
        <v>1269</v>
      </c>
      <c r="Y38" s="93">
        <f t="shared" si="17"/>
        <v>4.3799399440858727E-2</v>
      </c>
      <c r="Z38" s="89">
        <f t="shared" si="24"/>
        <v>27704</v>
      </c>
      <c r="AA38" s="93">
        <f t="shared" si="19"/>
        <v>0.95620060055914124</v>
      </c>
      <c r="AB38" s="97">
        <v>28973</v>
      </c>
      <c r="AC38" s="116">
        <v>1562</v>
      </c>
      <c r="AD38" s="114">
        <f t="shared" si="20"/>
        <v>5.3878789969300817E-2</v>
      </c>
      <c r="AE38" s="113">
        <f t="shared" si="25"/>
        <v>27429</v>
      </c>
      <c r="AF38" s="114">
        <f t="shared" si="22"/>
        <v>0.94612121003069916</v>
      </c>
      <c r="AG38" s="117">
        <v>28991</v>
      </c>
    </row>
    <row r="39" spans="1:33" x14ac:dyDescent="0.2">
      <c r="A39" s="14" t="s">
        <v>4</v>
      </c>
      <c r="B39" s="4" t="s">
        <v>10</v>
      </c>
      <c r="C39" s="31">
        <v>1669</v>
      </c>
      <c r="D39" s="32">
        <f t="shared" si="0"/>
        <v>0.14004027521396206</v>
      </c>
      <c r="E39" s="37">
        <v>39</v>
      </c>
      <c r="F39" s="32">
        <f t="shared" si="1"/>
        <v>3.2723611344185268E-3</v>
      </c>
      <c r="G39" s="33">
        <f t="shared" si="2"/>
        <v>10210</v>
      </c>
      <c r="H39" s="32">
        <f t="shared" si="3"/>
        <v>0.85668736365161935</v>
      </c>
      <c r="I39" s="38">
        <v>11918</v>
      </c>
      <c r="J39" s="47">
        <v>1949</v>
      </c>
      <c r="K39" s="48">
        <f t="shared" si="4"/>
        <v>0.15881681877444589</v>
      </c>
      <c r="L39" s="51">
        <v>142</v>
      </c>
      <c r="M39" s="48">
        <f t="shared" si="5"/>
        <v>1.1571056062581487E-2</v>
      </c>
      <c r="N39" s="49">
        <f t="shared" si="6"/>
        <v>10181</v>
      </c>
      <c r="O39" s="48">
        <f t="shared" si="7"/>
        <v>0.82961212516297267</v>
      </c>
      <c r="P39" s="52">
        <v>12272</v>
      </c>
      <c r="Q39" s="75">
        <v>2208</v>
      </c>
      <c r="R39" s="79">
        <f t="shared" si="8"/>
        <v>0.17625927995529656</v>
      </c>
      <c r="S39" s="76">
        <v>267</v>
      </c>
      <c r="T39" s="79">
        <f t="shared" si="9"/>
        <v>2.1313961842420372E-2</v>
      </c>
      <c r="U39" s="77">
        <f t="shared" si="10"/>
        <v>10052</v>
      </c>
      <c r="V39" s="79">
        <f t="shared" si="11"/>
        <v>0.80242675820228304</v>
      </c>
      <c r="W39" s="81">
        <v>12527</v>
      </c>
      <c r="X39" s="89">
        <v>438</v>
      </c>
      <c r="Y39" s="93">
        <f t="shared" si="17"/>
        <v>3.4409615837850578E-2</v>
      </c>
      <c r="Z39" s="89">
        <f t="shared" si="24"/>
        <v>12291</v>
      </c>
      <c r="AA39" s="93">
        <f t="shared" si="19"/>
        <v>0.96559038416214937</v>
      </c>
      <c r="AB39" s="97">
        <v>12729</v>
      </c>
      <c r="AC39" s="116">
        <v>586</v>
      </c>
      <c r="AD39" s="114">
        <f t="shared" si="20"/>
        <v>4.5652851355562483E-2</v>
      </c>
      <c r="AE39" s="113">
        <f t="shared" si="25"/>
        <v>12250</v>
      </c>
      <c r="AF39" s="114">
        <f t="shared" si="22"/>
        <v>0.95434714864443748</v>
      </c>
      <c r="AG39" s="117">
        <v>12836</v>
      </c>
    </row>
    <row r="40" spans="1:33" x14ac:dyDescent="0.2">
      <c r="A40" s="14" t="s">
        <v>4</v>
      </c>
      <c r="B40" s="4" t="s">
        <v>11</v>
      </c>
      <c r="C40" s="31">
        <v>5753</v>
      </c>
      <c r="D40" s="32">
        <f t="shared" si="0"/>
        <v>0.16125234745073858</v>
      </c>
      <c r="E40" s="37">
        <v>285</v>
      </c>
      <c r="F40" s="32">
        <f t="shared" si="1"/>
        <v>7.9883398267791578E-3</v>
      </c>
      <c r="G40" s="33">
        <f t="shared" si="2"/>
        <v>29639</v>
      </c>
      <c r="H40" s="32">
        <f t="shared" si="3"/>
        <v>0.83075931272248227</v>
      </c>
      <c r="I40" s="38">
        <v>35677</v>
      </c>
      <c r="J40" s="47">
        <v>6410</v>
      </c>
      <c r="K40" s="48">
        <f t="shared" si="4"/>
        <v>0.17669110755829981</v>
      </c>
      <c r="L40" s="51">
        <v>729</v>
      </c>
      <c r="M40" s="48">
        <f t="shared" si="5"/>
        <v>2.0094823308892441E-2</v>
      </c>
      <c r="N40" s="49">
        <f t="shared" si="6"/>
        <v>29139</v>
      </c>
      <c r="O40" s="48">
        <f t="shared" si="7"/>
        <v>0.8032140691328078</v>
      </c>
      <c r="P40" s="52">
        <v>36278</v>
      </c>
      <c r="Q40" s="75">
        <v>7331</v>
      </c>
      <c r="R40" s="79">
        <f t="shared" si="8"/>
        <v>0.1986720867208672</v>
      </c>
      <c r="S40" s="76">
        <v>1071</v>
      </c>
      <c r="T40" s="79">
        <f t="shared" si="9"/>
        <v>2.9024390243902441E-2</v>
      </c>
      <c r="U40" s="77">
        <f t="shared" si="10"/>
        <v>28498</v>
      </c>
      <c r="V40" s="79">
        <f t="shared" si="11"/>
        <v>0.77230352303523031</v>
      </c>
      <c r="W40" s="81">
        <v>36900</v>
      </c>
      <c r="X40" s="89">
        <v>1485</v>
      </c>
      <c r="Y40" s="93">
        <f t="shared" si="17"/>
        <v>3.941815093037454E-2</v>
      </c>
      <c r="Z40" s="89">
        <f t="shared" si="24"/>
        <v>36188</v>
      </c>
      <c r="AA40" s="93">
        <f t="shared" si="19"/>
        <v>0.96058184906962552</v>
      </c>
      <c r="AB40" s="97">
        <v>37673</v>
      </c>
      <c r="AC40" s="116">
        <v>1980</v>
      </c>
      <c r="AD40" s="114">
        <f t="shared" si="20"/>
        <v>5.173359809787579E-2</v>
      </c>
      <c r="AE40" s="113">
        <f t="shared" si="25"/>
        <v>36293</v>
      </c>
      <c r="AF40" s="114">
        <f t="shared" si="22"/>
        <v>0.94826640190212419</v>
      </c>
      <c r="AG40" s="117">
        <v>38273</v>
      </c>
    </row>
    <row r="41" spans="1:33" x14ac:dyDescent="0.2">
      <c r="A41" s="14" t="s">
        <v>4</v>
      </c>
      <c r="B41" s="4" t="s">
        <v>12</v>
      </c>
      <c r="C41" s="31">
        <v>4186</v>
      </c>
      <c r="D41" s="32">
        <f t="shared" si="0"/>
        <v>0.15102099718594414</v>
      </c>
      <c r="E41" s="37">
        <v>194</v>
      </c>
      <c r="F41" s="32">
        <f t="shared" si="1"/>
        <v>6.9990619813839385E-3</v>
      </c>
      <c r="G41" s="33">
        <f t="shared" si="2"/>
        <v>23338</v>
      </c>
      <c r="H41" s="32">
        <f t="shared" si="3"/>
        <v>0.84197994083267191</v>
      </c>
      <c r="I41" s="38">
        <v>27718</v>
      </c>
      <c r="J41" s="47">
        <v>4899</v>
      </c>
      <c r="K41" s="48">
        <f t="shared" si="4"/>
        <v>0.17196110779599144</v>
      </c>
      <c r="L41" s="51">
        <v>470</v>
      </c>
      <c r="M41" s="48">
        <f t="shared" si="5"/>
        <v>1.6497595563199831E-2</v>
      </c>
      <c r="N41" s="49">
        <f t="shared" si="6"/>
        <v>23120</v>
      </c>
      <c r="O41" s="48">
        <f t="shared" si="7"/>
        <v>0.81154129664080876</v>
      </c>
      <c r="P41" s="52">
        <v>28489</v>
      </c>
      <c r="Q41" s="75">
        <v>5757</v>
      </c>
      <c r="R41" s="79">
        <f t="shared" si="8"/>
        <v>0.19742121326429135</v>
      </c>
      <c r="S41" s="76">
        <v>822</v>
      </c>
      <c r="T41" s="79">
        <f t="shared" si="9"/>
        <v>2.8188333733411064E-2</v>
      </c>
      <c r="U41" s="77">
        <f t="shared" si="10"/>
        <v>22582</v>
      </c>
      <c r="V41" s="79">
        <f t="shared" si="11"/>
        <v>0.77439045300229759</v>
      </c>
      <c r="W41" s="81">
        <v>29161</v>
      </c>
      <c r="X41" s="89">
        <v>1157</v>
      </c>
      <c r="Y41" s="93">
        <f t="shared" si="17"/>
        <v>3.8978539904996126E-2</v>
      </c>
      <c r="Z41" s="89">
        <f t="shared" si="24"/>
        <v>28526</v>
      </c>
      <c r="AA41" s="93">
        <f t="shared" si="19"/>
        <v>0.96102146009500389</v>
      </c>
      <c r="AB41" s="97">
        <v>29683</v>
      </c>
      <c r="AC41" s="116">
        <v>1596</v>
      </c>
      <c r="AD41" s="114">
        <f t="shared" si="20"/>
        <v>5.288796102992345E-2</v>
      </c>
      <c r="AE41" s="113">
        <f t="shared" si="25"/>
        <v>28581</v>
      </c>
      <c r="AF41" s="114">
        <f t="shared" si="22"/>
        <v>0.94711203897007656</v>
      </c>
      <c r="AG41" s="117">
        <v>30177</v>
      </c>
    </row>
    <row r="42" spans="1:33" x14ac:dyDescent="0.2">
      <c r="A42" s="14" t="s">
        <v>4</v>
      </c>
      <c r="B42" s="4" t="s">
        <v>13</v>
      </c>
      <c r="C42" s="31">
        <v>1091</v>
      </c>
      <c r="D42" s="32">
        <f t="shared" si="0"/>
        <v>0.17914614121510672</v>
      </c>
      <c r="E42" s="37">
        <v>18</v>
      </c>
      <c r="F42" s="32">
        <f t="shared" si="1"/>
        <v>2.9556650246305421E-3</v>
      </c>
      <c r="G42" s="33">
        <f t="shared" si="2"/>
        <v>4981</v>
      </c>
      <c r="H42" s="32">
        <f t="shared" si="3"/>
        <v>0.81789819376026274</v>
      </c>
      <c r="I42" s="38">
        <v>6090</v>
      </c>
      <c r="J42" s="47">
        <v>1291</v>
      </c>
      <c r="K42" s="48">
        <f t="shared" si="4"/>
        <v>0.20879831796862364</v>
      </c>
      <c r="L42" s="51">
        <v>57</v>
      </c>
      <c r="M42" s="48">
        <f t="shared" si="5"/>
        <v>9.2188258127122759E-3</v>
      </c>
      <c r="N42" s="49">
        <f t="shared" si="6"/>
        <v>4835</v>
      </c>
      <c r="O42" s="48">
        <f t="shared" si="7"/>
        <v>0.78198285621866404</v>
      </c>
      <c r="P42" s="52">
        <v>6183</v>
      </c>
      <c r="Q42" s="75">
        <v>1499</v>
      </c>
      <c r="R42" s="79">
        <f t="shared" si="8"/>
        <v>0.23835267928128478</v>
      </c>
      <c r="S42" s="76">
        <v>130</v>
      </c>
      <c r="T42" s="79">
        <f t="shared" si="9"/>
        <v>2.0671012879631103E-2</v>
      </c>
      <c r="U42" s="77">
        <f t="shared" si="10"/>
        <v>4660</v>
      </c>
      <c r="V42" s="79">
        <f t="shared" si="11"/>
        <v>0.74097630783908408</v>
      </c>
      <c r="W42" s="81">
        <v>6289</v>
      </c>
      <c r="X42" s="89">
        <v>204</v>
      </c>
      <c r="Y42" s="93">
        <f t="shared" si="17"/>
        <v>3.1840174808802871E-2</v>
      </c>
      <c r="Z42" s="89">
        <f t="shared" si="24"/>
        <v>6203</v>
      </c>
      <c r="AA42" s="93">
        <f t="shared" si="19"/>
        <v>0.96815982519119714</v>
      </c>
      <c r="AB42" s="97">
        <v>6407</v>
      </c>
      <c r="AC42" s="116">
        <v>303</v>
      </c>
      <c r="AD42" s="114">
        <f t="shared" si="20"/>
        <v>4.6780917091245947E-2</v>
      </c>
      <c r="AE42" s="113">
        <f t="shared" si="25"/>
        <v>6174</v>
      </c>
      <c r="AF42" s="114">
        <f t="shared" si="22"/>
        <v>0.95321908290875401</v>
      </c>
      <c r="AG42" s="117">
        <v>6477</v>
      </c>
    </row>
    <row r="43" spans="1:33" x14ac:dyDescent="0.2">
      <c r="A43" s="14" t="s">
        <v>4</v>
      </c>
      <c r="B43" s="4" t="s">
        <v>14</v>
      </c>
      <c r="C43" s="31">
        <v>4553</v>
      </c>
      <c r="D43" s="32">
        <f t="shared" si="0"/>
        <v>0.15452755905511811</v>
      </c>
      <c r="E43" s="37">
        <v>140</v>
      </c>
      <c r="F43" s="32">
        <f t="shared" si="1"/>
        <v>4.7515612272603855E-3</v>
      </c>
      <c r="G43" s="33">
        <f t="shared" si="2"/>
        <v>24771</v>
      </c>
      <c r="H43" s="32">
        <f t="shared" si="3"/>
        <v>0.84072087971762155</v>
      </c>
      <c r="I43" s="38">
        <v>29464</v>
      </c>
      <c r="J43" s="47">
        <v>5257</v>
      </c>
      <c r="K43" s="48">
        <f t="shared" si="4"/>
        <v>0.17444252720998141</v>
      </c>
      <c r="L43" s="51">
        <v>343</v>
      </c>
      <c r="M43" s="48">
        <f t="shared" si="5"/>
        <v>1.1381736129546058E-2</v>
      </c>
      <c r="N43" s="49">
        <f t="shared" si="6"/>
        <v>24536</v>
      </c>
      <c r="O43" s="48">
        <f t="shared" si="7"/>
        <v>0.81417573666047249</v>
      </c>
      <c r="P43" s="52">
        <v>30136</v>
      </c>
      <c r="Q43" s="75">
        <v>6098</v>
      </c>
      <c r="R43" s="79">
        <f t="shared" si="8"/>
        <v>0.19708477424776186</v>
      </c>
      <c r="S43" s="76">
        <v>623</v>
      </c>
      <c r="T43" s="79">
        <f t="shared" si="9"/>
        <v>2.0135095827542741E-2</v>
      </c>
      <c r="U43" s="77">
        <f t="shared" si="10"/>
        <v>24220</v>
      </c>
      <c r="V43" s="79">
        <f t="shared" si="11"/>
        <v>0.78278012992469537</v>
      </c>
      <c r="W43" s="81">
        <v>30941</v>
      </c>
      <c r="X43" s="89">
        <v>1008</v>
      </c>
      <c r="Y43" s="93">
        <f t="shared" si="17"/>
        <v>3.1613611416026345E-2</v>
      </c>
      <c r="Z43" s="89">
        <f t="shared" si="24"/>
        <v>30877</v>
      </c>
      <c r="AA43" s="93">
        <f t="shared" si="19"/>
        <v>0.96838638858397363</v>
      </c>
      <c r="AB43" s="97">
        <v>31885</v>
      </c>
      <c r="AC43" s="116">
        <v>1414</v>
      </c>
      <c r="AD43" s="114">
        <f t="shared" si="20"/>
        <v>4.3305157417616071E-2</v>
      </c>
      <c r="AE43" s="113">
        <f t="shared" si="25"/>
        <v>31238</v>
      </c>
      <c r="AF43" s="114">
        <f t="shared" si="22"/>
        <v>0.95669484258238391</v>
      </c>
      <c r="AG43" s="117">
        <v>32652</v>
      </c>
    </row>
    <row r="44" spans="1:33" x14ac:dyDescent="0.2">
      <c r="A44" s="14" t="s">
        <v>4</v>
      </c>
      <c r="B44" s="4" t="s">
        <v>15</v>
      </c>
      <c r="C44" s="31">
        <v>2491</v>
      </c>
      <c r="D44" s="32">
        <f t="shared" si="0"/>
        <v>0.15164059170877214</v>
      </c>
      <c r="E44" s="37">
        <v>38</v>
      </c>
      <c r="F44" s="32">
        <f t="shared" si="1"/>
        <v>2.3132647470627626E-3</v>
      </c>
      <c r="G44" s="33">
        <f t="shared" si="2"/>
        <v>13898</v>
      </c>
      <c r="H44" s="32">
        <f t="shared" si="3"/>
        <v>0.84604614354416507</v>
      </c>
      <c r="I44" s="38">
        <v>16427</v>
      </c>
      <c r="J44" s="47">
        <v>2926</v>
      </c>
      <c r="K44" s="48">
        <f t="shared" si="4"/>
        <v>0.1726457399103139</v>
      </c>
      <c r="L44" s="51">
        <v>160</v>
      </c>
      <c r="M44" s="48">
        <f t="shared" si="5"/>
        <v>9.4406419636535281E-3</v>
      </c>
      <c r="N44" s="49">
        <f t="shared" si="6"/>
        <v>13862</v>
      </c>
      <c r="O44" s="48">
        <f t="shared" si="7"/>
        <v>0.81791361812603258</v>
      </c>
      <c r="P44" s="52">
        <v>16948</v>
      </c>
      <c r="Q44" s="75">
        <v>3397</v>
      </c>
      <c r="R44" s="79">
        <f t="shared" si="8"/>
        <v>0.19593932052834978</v>
      </c>
      <c r="S44" s="76">
        <v>323</v>
      </c>
      <c r="T44" s="79">
        <f t="shared" si="9"/>
        <v>1.8630674280440677E-2</v>
      </c>
      <c r="U44" s="77">
        <f t="shared" si="10"/>
        <v>13617</v>
      </c>
      <c r="V44" s="79">
        <f t="shared" si="11"/>
        <v>0.78543000519120953</v>
      </c>
      <c r="W44" s="81">
        <v>17337</v>
      </c>
      <c r="X44" s="89">
        <v>534</v>
      </c>
      <c r="Y44" s="93">
        <f t="shared" si="17"/>
        <v>3.0399635659797336E-2</v>
      </c>
      <c r="Z44" s="89">
        <f t="shared" si="24"/>
        <v>17032</v>
      </c>
      <c r="AA44" s="93">
        <f t="shared" si="19"/>
        <v>0.96960036434020269</v>
      </c>
      <c r="AB44" s="97">
        <v>17566</v>
      </c>
      <c r="AC44" s="116">
        <v>753</v>
      </c>
      <c r="AD44" s="114">
        <f t="shared" si="20"/>
        <v>4.2561609767126383E-2</v>
      </c>
      <c r="AE44" s="113">
        <f t="shared" si="25"/>
        <v>16939</v>
      </c>
      <c r="AF44" s="114">
        <f t="shared" si="22"/>
        <v>0.95743839023287358</v>
      </c>
      <c r="AG44" s="117">
        <v>17692</v>
      </c>
    </row>
    <row r="45" spans="1:33" x14ac:dyDescent="0.2">
      <c r="A45" s="14" t="s">
        <v>4</v>
      </c>
      <c r="B45" s="4" t="s">
        <v>16</v>
      </c>
      <c r="C45" s="31">
        <v>1609</v>
      </c>
      <c r="D45" s="32">
        <f t="shared" si="0"/>
        <v>0.16117399579284783</v>
      </c>
      <c r="E45" s="37">
        <v>37</v>
      </c>
      <c r="F45" s="32">
        <f t="shared" si="1"/>
        <v>3.7063007112090552E-3</v>
      </c>
      <c r="G45" s="33">
        <f t="shared" si="2"/>
        <v>8337</v>
      </c>
      <c r="H45" s="32">
        <f t="shared" si="3"/>
        <v>0.83511970349594311</v>
      </c>
      <c r="I45" s="38">
        <v>9983</v>
      </c>
      <c r="J45" s="47">
        <v>1827</v>
      </c>
      <c r="K45" s="48">
        <f t="shared" si="4"/>
        <v>0.17722378504219613</v>
      </c>
      <c r="L45" s="51">
        <v>108</v>
      </c>
      <c r="M45" s="48">
        <f t="shared" si="5"/>
        <v>1.047628285963721E-2</v>
      </c>
      <c r="N45" s="49">
        <f t="shared" si="6"/>
        <v>8374</v>
      </c>
      <c r="O45" s="48">
        <f t="shared" si="7"/>
        <v>0.81229993209816664</v>
      </c>
      <c r="P45" s="52">
        <v>10309</v>
      </c>
      <c r="Q45" s="75">
        <v>2138</v>
      </c>
      <c r="R45" s="79">
        <f t="shared" si="8"/>
        <v>0.20162202942285931</v>
      </c>
      <c r="S45" s="76">
        <v>236</v>
      </c>
      <c r="T45" s="79">
        <f t="shared" si="9"/>
        <v>2.2255752546208978E-2</v>
      </c>
      <c r="U45" s="77">
        <f t="shared" si="10"/>
        <v>8230</v>
      </c>
      <c r="V45" s="79">
        <f t="shared" si="11"/>
        <v>0.77612221803093173</v>
      </c>
      <c r="W45" s="81">
        <v>10604</v>
      </c>
      <c r="X45" s="89">
        <v>352</v>
      </c>
      <c r="Y45" s="93">
        <f t="shared" si="17"/>
        <v>3.1680316803168032E-2</v>
      </c>
      <c r="Z45" s="89">
        <f t="shared" si="24"/>
        <v>10759</v>
      </c>
      <c r="AA45" s="93">
        <f t="shared" si="19"/>
        <v>0.96831968319683193</v>
      </c>
      <c r="AB45" s="97">
        <v>11111</v>
      </c>
      <c r="AC45" s="116">
        <v>531</v>
      </c>
      <c r="AD45" s="114">
        <f t="shared" si="20"/>
        <v>4.5419553502694381E-2</v>
      </c>
      <c r="AE45" s="113">
        <f t="shared" si="25"/>
        <v>11160</v>
      </c>
      <c r="AF45" s="114">
        <f t="shared" si="22"/>
        <v>0.95458044649730567</v>
      </c>
      <c r="AG45" s="117">
        <v>11691</v>
      </c>
    </row>
    <row r="46" spans="1:33" x14ac:dyDescent="0.2">
      <c r="A46" s="14" t="s">
        <v>4</v>
      </c>
      <c r="B46" s="4" t="s">
        <v>17</v>
      </c>
      <c r="C46" s="31">
        <v>782</v>
      </c>
      <c r="D46" s="32">
        <f t="shared" si="0"/>
        <v>0.16755946003856867</v>
      </c>
      <c r="E46" s="37">
        <v>12</v>
      </c>
      <c r="F46" s="32">
        <f t="shared" si="1"/>
        <v>2.5712449110777804E-3</v>
      </c>
      <c r="G46" s="33">
        <f t="shared" si="2"/>
        <v>3873</v>
      </c>
      <c r="H46" s="32">
        <f t="shared" si="3"/>
        <v>0.82986929505035356</v>
      </c>
      <c r="I46" s="38">
        <v>4667</v>
      </c>
      <c r="J46" s="47">
        <v>958</v>
      </c>
      <c r="K46" s="48">
        <f t="shared" si="4"/>
        <v>0.19547031218118752</v>
      </c>
      <c r="L46" s="51">
        <v>39</v>
      </c>
      <c r="M46" s="48">
        <f t="shared" si="5"/>
        <v>7.9575596816976128E-3</v>
      </c>
      <c r="N46" s="49">
        <f t="shared" si="6"/>
        <v>3904</v>
      </c>
      <c r="O46" s="48">
        <f t="shared" si="7"/>
        <v>0.79657212813711487</v>
      </c>
      <c r="P46" s="52">
        <v>4901</v>
      </c>
      <c r="Q46" s="75">
        <v>1117</v>
      </c>
      <c r="R46" s="79">
        <f t="shared" si="8"/>
        <v>0.22353412047228338</v>
      </c>
      <c r="S46" s="76">
        <v>71</v>
      </c>
      <c r="T46" s="79">
        <f t="shared" si="9"/>
        <v>1.4208525115069041E-2</v>
      </c>
      <c r="U46" s="77">
        <f t="shared" si="10"/>
        <v>3809</v>
      </c>
      <c r="V46" s="79">
        <f t="shared" si="11"/>
        <v>0.76225735441264764</v>
      </c>
      <c r="W46" s="81">
        <v>4997</v>
      </c>
      <c r="X46" s="89">
        <v>118</v>
      </c>
      <c r="Y46" s="93">
        <f t="shared" si="17"/>
        <v>2.2775525960239337E-2</v>
      </c>
      <c r="Z46" s="89">
        <f t="shared" si="24"/>
        <v>5063</v>
      </c>
      <c r="AA46" s="93">
        <f t="shared" si="19"/>
        <v>0.97722447403976065</v>
      </c>
      <c r="AB46" s="97">
        <v>5181</v>
      </c>
      <c r="AC46" s="116">
        <v>172</v>
      </c>
      <c r="AD46" s="114">
        <f t="shared" si="20"/>
        <v>3.208356649878754E-2</v>
      </c>
      <c r="AE46" s="113">
        <f t="shared" si="25"/>
        <v>5189</v>
      </c>
      <c r="AF46" s="114">
        <f t="shared" si="22"/>
        <v>0.96791643350121248</v>
      </c>
      <c r="AG46" s="117">
        <v>5361</v>
      </c>
    </row>
    <row r="47" spans="1:33" x14ac:dyDescent="0.2">
      <c r="A47" s="14" t="s">
        <v>4</v>
      </c>
      <c r="B47" s="4" t="s">
        <v>18</v>
      </c>
      <c r="C47" s="31">
        <v>5016</v>
      </c>
      <c r="D47" s="32">
        <f t="shared" si="0"/>
        <v>0.17689377909437157</v>
      </c>
      <c r="E47" s="37">
        <v>157</v>
      </c>
      <c r="F47" s="32">
        <f t="shared" si="1"/>
        <v>5.5367470729298911E-3</v>
      </c>
      <c r="G47" s="33">
        <f t="shared" si="2"/>
        <v>23183</v>
      </c>
      <c r="H47" s="32">
        <f t="shared" si="3"/>
        <v>0.81756947383269851</v>
      </c>
      <c r="I47" s="38">
        <v>28356</v>
      </c>
      <c r="J47" s="47">
        <v>5562</v>
      </c>
      <c r="K47" s="48">
        <f t="shared" si="4"/>
        <v>0.19241679928042621</v>
      </c>
      <c r="L47" s="51">
        <v>449</v>
      </c>
      <c r="M47" s="48">
        <f t="shared" si="5"/>
        <v>1.5533107313360548E-2</v>
      </c>
      <c r="N47" s="49">
        <f t="shared" si="6"/>
        <v>22895</v>
      </c>
      <c r="O47" s="48">
        <f t="shared" si="7"/>
        <v>0.79205009340621324</v>
      </c>
      <c r="P47" s="52">
        <v>28906</v>
      </c>
      <c r="Q47" s="75">
        <v>6187</v>
      </c>
      <c r="R47" s="79">
        <f t="shared" si="8"/>
        <v>0.21137683635121285</v>
      </c>
      <c r="S47" s="76">
        <v>780</v>
      </c>
      <c r="T47" s="79">
        <f t="shared" si="9"/>
        <v>2.6648445507345405E-2</v>
      </c>
      <c r="U47" s="77">
        <f t="shared" si="10"/>
        <v>22303</v>
      </c>
      <c r="V47" s="79">
        <f t="shared" si="11"/>
        <v>0.7619747181414418</v>
      </c>
      <c r="W47" s="81">
        <v>29270</v>
      </c>
      <c r="X47" s="89">
        <v>1254</v>
      </c>
      <c r="Y47" s="93">
        <f t="shared" si="17"/>
        <v>4.1853013817502172E-2</v>
      </c>
      <c r="Z47" s="89">
        <f t="shared" si="24"/>
        <v>28708</v>
      </c>
      <c r="AA47" s="93">
        <f t="shared" si="19"/>
        <v>0.95814698618249783</v>
      </c>
      <c r="AB47" s="97">
        <v>29962</v>
      </c>
      <c r="AC47" s="116">
        <v>1745</v>
      </c>
      <c r="AD47" s="114">
        <f t="shared" si="20"/>
        <v>5.7716478137196534E-2</v>
      </c>
      <c r="AE47" s="113">
        <f t="shared" si="25"/>
        <v>28489</v>
      </c>
      <c r="AF47" s="114">
        <f t="shared" si="22"/>
        <v>0.94228352186280351</v>
      </c>
      <c r="AG47" s="117">
        <v>30234</v>
      </c>
    </row>
    <row r="48" spans="1:33" x14ac:dyDescent="0.2">
      <c r="A48" s="14" t="s">
        <v>4</v>
      </c>
      <c r="B48" s="4" t="s">
        <v>19</v>
      </c>
      <c r="C48" s="31">
        <v>2786</v>
      </c>
      <c r="D48" s="32">
        <f t="shared" si="0"/>
        <v>0.1725077399380805</v>
      </c>
      <c r="E48" s="37">
        <v>110</v>
      </c>
      <c r="F48" s="32">
        <f t="shared" si="1"/>
        <v>6.8111455108359137E-3</v>
      </c>
      <c r="G48" s="33">
        <f t="shared" si="2"/>
        <v>13254</v>
      </c>
      <c r="H48" s="32">
        <f t="shared" si="3"/>
        <v>0.82068111455108361</v>
      </c>
      <c r="I48" s="38">
        <v>16150</v>
      </c>
      <c r="J48" s="47">
        <v>3062</v>
      </c>
      <c r="K48" s="48">
        <f t="shared" si="4"/>
        <v>0.18107628622117092</v>
      </c>
      <c r="L48" s="51">
        <v>634</v>
      </c>
      <c r="M48" s="48">
        <f t="shared" si="5"/>
        <v>3.7492607924305144E-2</v>
      </c>
      <c r="N48" s="49">
        <f t="shared" si="6"/>
        <v>13214</v>
      </c>
      <c r="O48" s="48">
        <f t="shared" si="7"/>
        <v>0.78143110585452391</v>
      </c>
      <c r="P48" s="52">
        <v>16910</v>
      </c>
      <c r="Q48" s="75">
        <v>3326</v>
      </c>
      <c r="R48" s="79">
        <f t="shared" si="8"/>
        <v>0.19075476026611607</v>
      </c>
      <c r="S48" s="76">
        <v>1127</v>
      </c>
      <c r="T48" s="79">
        <f t="shared" si="9"/>
        <v>6.4636384491855936E-2</v>
      </c>
      <c r="U48" s="77">
        <f t="shared" si="10"/>
        <v>12983</v>
      </c>
      <c r="V48" s="79">
        <f t="shared" si="11"/>
        <v>0.74460885524202802</v>
      </c>
      <c r="W48" s="81">
        <v>17436</v>
      </c>
      <c r="X48" s="89">
        <v>1571</v>
      </c>
      <c r="Y48" s="93">
        <f t="shared" si="17"/>
        <v>8.8988331256372497E-2</v>
      </c>
      <c r="Z48" s="89">
        <f t="shared" si="24"/>
        <v>16083</v>
      </c>
      <c r="AA48" s="93">
        <f t="shared" si="19"/>
        <v>0.91101166874362749</v>
      </c>
      <c r="AB48" s="97">
        <v>17654</v>
      </c>
      <c r="AC48" s="116">
        <v>1823</v>
      </c>
      <c r="AD48" s="114">
        <f t="shared" si="20"/>
        <v>0.10248482122779402</v>
      </c>
      <c r="AE48" s="113">
        <f t="shared" si="25"/>
        <v>15965</v>
      </c>
      <c r="AF48" s="114">
        <f t="shared" si="22"/>
        <v>0.89751517877220599</v>
      </c>
      <c r="AG48" s="117">
        <v>17788</v>
      </c>
    </row>
    <row r="49" spans="1:33" x14ac:dyDescent="0.2">
      <c r="A49" s="14" t="s">
        <v>4</v>
      </c>
      <c r="B49" s="4" t="s">
        <v>20</v>
      </c>
      <c r="C49" s="31">
        <v>5164</v>
      </c>
      <c r="D49" s="32">
        <f t="shared" si="0"/>
        <v>0.17868512110726645</v>
      </c>
      <c r="E49" s="37">
        <v>295</v>
      </c>
      <c r="F49" s="32">
        <f t="shared" si="1"/>
        <v>1.0207612456747405E-2</v>
      </c>
      <c r="G49" s="33">
        <f t="shared" si="2"/>
        <v>23441</v>
      </c>
      <c r="H49" s="32">
        <f t="shared" si="3"/>
        <v>0.81110726643598619</v>
      </c>
      <c r="I49" s="38">
        <v>28900</v>
      </c>
      <c r="J49" s="47">
        <v>6043</v>
      </c>
      <c r="K49" s="48">
        <f t="shared" si="4"/>
        <v>0.19640535621424857</v>
      </c>
      <c r="L49" s="51">
        <v>893</v>
      </c>
      <c r="M49" s="48">
        <f t="shared" si="5"/>
        <v>2.9023660946437858E-2</v>
      </c>
      <c r="N49" s="49">
        <f t="shared" si="6"/>
        <v>23832</v>
      </c>
      <c r="O49" s="48">
        <f t="shared" si="7"/>
        <v>0.77457098283931358</v>
      </c>
      <c r="P49" s="52">
        <v>30768</v>
      </c>
      <c r="Q49" s="75">
        <v>6631</v>
      </c>
      <c r="R49" s="79">
        <f t="shared" si="8"/>
        <v>0.20797917385440517</v>
      </c>
      <c r="S49" s="76">
        <v>1554</v>
      </c>
      <c r="T49" s="79">
        <f t="shared" si="9"/>
        <v>4.8740708214408936E-2</v>
      </c>
      <c r="U49" s="77">
        <f t="shared" si="10"/>
        <v>23698</v>
      </c>
      <c r="V49" s="79">
        <f t="shared" si="11"/>
        <v>0.74328011793118587</v>
      </c>
      <c r="W49" s="81">
        <v>31883</v>
      </c>
      <c r="X49" s="89">
        <v>2330</v>
      </c>
      <c r="Y49" s="93">
        <f t="shared" si="17"/>
        <v>6.9842031114175238E-2</v>
      </c>
      <c r="Z49" s="89">
        <f t="shared" si="24"/>
        <v>31031</v>
      </c>
      <c r="AA49" s="93">
        <f t="shared" si="19"/>
        <v>0.9301579688858248</v>
      </c>
      <c r="AB49" s="97">
        <v>33361</v>
      </c>
      <c r="AC49" s="116">
        <v>2958</v>
      </c>
      <c r="AD49" s="114">
        <f t="shared" si="20"/>
        <v>8.7130696044066105E-2</v>
      </c>
      <c r="AE49" s="113">
        <f t="shared" si="25"/>
        <v>30991</v>
      </c>
      <c r="AF49" s="114">
        <f t="shared" si="22"/>
        <v>0.91286930395593391</v>
      </c>
      <c r="AG49" s="117">
        <v>33949</v>
      </c>
    </row>
    <row r="50" spans="1:33" x14ac:dyDescent="0.2">
      <c r="A50" s="14" t="s">
        <v>4</v>
      </c>
      <c r="B50" s="4" t="s">
        <v>21</v>
      </c>
      <c r="C50" s="31">
        <v>70047</v>
      </c>
      <c r="D50" s="32">
        <f t="shared" si="0"/>
        <v>0.2172976997409688</v>
      </c>
      <c r="E50" s="37">
        <v>7056</v>
      </c>
      <c r="F50" s="32">
        <f t="shared" si="1"/>
        <v>2.1888911293449768E-2</v>
      </c>
      <c r="G50" s="33">
        <f t="shared" si="2"/>
        <v>245252</v>
      </c>
      <c r="H50" s="32">
        <f t="shared" si="3"/>
        <v>0.76081338896558137</v>
      </c>
      <c r="I50" s="38">
        <v>322355</v>
      </c>
      <c r="J50" s="47">
        <v>68256</v>
      </c>
      <c r="K50" s="48">
        <f t="shared" si="4"/>
        <v>0.20682633569281489</v>
      </c>
      <c r="L50" s="51">
        <v>19138</v>
      </c>
      <c r="M50" s="48">
        <f t="shared" si="5"/>
        <v>5.7991127702899256E-2</v>
      </c>
      <c r="N50" s="49">
        <f t="shared" si="6"/>
        <v>242622</v>
      </c>
      <c r="O50" s="48">
        <f t="shared" si="7"/>
        <v>0.7351825366042859</v>
      </c>
      <c r="P50" s="52">
        <v>330016</v>
      </c>
      <c r="Q50" s="75">
        <v>70386</v>
      </c>
      <c r="R50" s="79">
        <f t="shared" si="8"/>
        <v>0.2069671227318037</v>
      </c>
      <c r="S50" s="76">
        <v>31281</v>
      </c>
      <c r="T50" s="79">
        <f t="shared" si="9"/>
        <v>9.1980487116380419E-2</v>
      </c>
      <c r="U50" s="77">
        <f t="shared" si="10"/>
        <v>238416</v>
      </c>
      <c r="V50" s="79">
        <f t="shared" si="11"/>
        <v>0.70105239015181586</v>
      </c>
      <c r="W50" s="81">
        <v>340083</v>
      </c>
      <c r="X50" s="89">
        <v>39626</v>
      </c>
      <c r="Y50" s="93">
        <f t="shared" si="17"/>
        <v>0.11399065084501978</v>
      </c>
      <c r="Z50" s="89">
        <f t="shared" si="24"/>
        <v>307999</v>
      </c>
      <c r="AA50" s="93">
        <f t="shared" si="19"/>
        <v>0.8860093491549802</v>
      </c>
      <c r="AB50" s="97">
        <v>347625</v>
      </c>
      <c r="AC50" s="116">
        <v>45730</v>
      </c>
      <c r="AD50" s="114">
        <f t="shared" si="20"/>
        <v>0.12836995699480119</v>
      </c>
      <c r="AE50" s="113">
        <f t="shared" si="25"/>
        <v>310506</v>
      </c>
      <c r="AF50" s="114">
        <f t="shared" si="22"/>
        <v>0.87163004300519875</v>
      </c>
      <c r="AG50" s="117">
        <v>356236</v>
      </c>
    </row>
    <row r="51" spans="1:33" x14ac:dyDescent="0.2">
      <c r="A51" s="14" t="s">
        <v>4</v>
      </c>
      <c r="B51" s="4" t="s">
        <v>22</v>
      </c>
      <c r="C51" s="31">
        <v>5467</v>
      </c>
      <c r="D51" s="32">
        <f t="shared" si="0"/>
        <v>0.15918355462380621</v>
      </c>
      <c r="E51" s="37">
        <v>150</v>
      </c>
      <c r="F51" s="32">
        <f t="shared" si="1"/>
        <v>4.3675751222921038E-3</v>
      </c>
      <c r="G51" s="33">
        <f t="shared" si="2"/>
        <v>28727</v>
      </c>
      <c r="H51" s="32">
        <f t="shared" si="3"/>
        <v>0.83644887025390169</v>
      </c>
      <c r="I51" s="38">
        <v>34344</v>
      </c>
      <c r="J51" s="47">
        <v>6946</v>
      </c>
      <c r="K51" s="48">
        <f t="shared" si="4"/>
        <v>0.19079272647365819</v>
      </c>
      <c r="L51" s="51">
        <v>557</v>
      </c>
      <c r="M51" s="48">
        <f t="shared" si="5"/>
        <v>1.5299675877602593E-2</v>
      </c>
      <c r="N51" s="49">
        <f t="shared" si="6"/>
        <v>28903</v>
      </c>
      <c r="O51" s="48">
        <f t="shared" si="7"/>
        <v>0.79390759764873919</v>
      </c>
      <c r="P51" s="52">
        <v>36406</v>
      </c>
      <c r="Q51" s="75">
        <v>8159</v>
      </c>
      <c r="R51" s="79">
        <f t="shared" si="8"/>
        <v>0.2150387433451057</v>
      </c>
      <c r="S51" s="76">
        <v>1231</v>
      </c>
      <c r="T51" s="79">
        <f t="shared" si="9"/>
        <v>3.2444257023878549E-2</v>
      </c>
      <c r="U51" s="77">
        <f t="shared" si="10"/>
        <v>28552</v>
      </c>
      <c r="V51" s="79">
        <f t="shared" si="11"/>
        <v>0.75251699963101581</v>
      </c>
      <c r="W51" s="81">
        <v>37942</v>
      </c>
      <c r="X51" s="89">
        <v>2113</v>
      </c>
      <c r="Y51" s="93">
        <f t="shared" si="17"/>
        <v>5.3648504544762096E-2</v>
      </c>
      <c r="Z51" s="89">
        <f t="shared" si="24"/>
        <v>37273</v>
      </c>
      <c r="AA51" s="93">
        <f t="shared" si="19"/>
        <v>0.94635149545523789</v>
      </c>
      <c r="AB51" s="97">
        <v>39386</v>
      </c>
      <c r="AC51" s="116">
        <v>3300</v>
      </c>
      <c r="AD51" s="114">
        <f t="shared" si="20"/>
        <v>7.7326834754897364E-2</v>
      </c>
      <c r="AE51" s="113">
        <f t="shared" si="25"/>
        <v>39376</v>
      </c>
      <c r="AF51" s="114">
        <f t="shared" si="22"/>
        <v>0.92267316524510268</v>
      </c>
      <c r="AG51" s="117">
        <v>42676</v>
      </c>
    </row>
    <row r="52" spans="1:33" x14ac:dyDescent="0.2">
      <c r="A52" s="14" t="s">
        <v>4</v>
      </c>
      <c r="B52" s="4" t="s">
        <v>23</v>
      </c>
      <c r="C52" s="31">
        <v>10962</v>
      </c>
      <c r="D52" s="32">
        <f t="shared" si="0"/>
        <v>0.24170929617216441</v>
      </c>
      <c r="E52" s="37">
        <v>537</v>
      </c>
      <c r="F52" s="32">
        <f t="shared" si="1"/>
        <v>1.1840712647733287E-2</v>
      </c>
      <c r="G52" s="33">
        <f t="shared" si="2"/>
        <v>33853</v>
      </c>
      <c r="H52" s="32">
        <f t="shared" si="3"/>
        <v>0.74644999118010236</v>
      </c>
      <c r="I52" s="38">
        <v>45352</v>
      </c>
      <c r="J52" s="47">
        <v>10256</v>
      </c>
      <c r="K52" s="48">
        <f t="shared" si="4"/>
        <v>0.22901036084315826</v>
      </c>
      <c r="L52" s="51">
        <v>1751</v>
      </c>
      <c r="M52" s="48">
        <f t="shared" si="5"/>
        <v>3.9098785280457307E-2</v>
      </c>
      <c r="N52" s="49">
        <f t="shared" si="6"/>
        <v>32777</v>
      </c>
      <c r="O52" s="48">
        <f t="shared" si="7"/>
        <v>0.73189085387638442</v>
      </c>
      <c r="P52" s="52">
        <v>44784</v>
      </c>
      <c r="Q52" s="75">
        <v>9620</v>
      </c>
      <c r="R52" s="79">
        <f t="shared" si="8"/>
        <v>0.22075865708974918</v>
      </c>
      <c r="S52" s="76">
        <v>2962</v>
      </c>
      <c r="T52" s="79">
        <f t="shared" si="9"/>
        <v>6.7971636413704475E-2</v>
      </c>
      <c r="U52" s="77">
        <f t="shared" si="10"/>
        <v>30995</v>
      </c>
      <c r="V52" s="79">
        <f t="shared" si="11"/>
        <v>0.71126970649654631</v>
      </c>
      <c r="W52" s="81">
        <v>43577</v>
      </c>
      <c r="X52" s="89">
        <v>4198</v>
      </c>
      <c r="Y52" s="93">
        <f t="shared" si="17"/>
        <v>9.5145278999138758E-2</v>
      </c>
      <c r="Z52" s="89">
        <f t="shared" si="24"/>
        <v>39924</v>
      </c>
      <c r="AA52" s="93">
        <f t="shared" si="19"/>
        <v>0.90485472100086128</v>
      </c>
      <c r="AB52" s="97">
        <v>44122</v>
      </c>
      <c r="AC52" s="116">
        <v>5224</v>
      </c>
      <c r="AD52" s="114">
        <f t="shared" si="20"/>
        <v>0.11534809777208593</v>
      </c>
      <c r="AE52" s="113">
        <f t="shared" si="25"/>
        <v>40065</v>
      </c>
      <c r="AF52" s="114">
        <f t="shared" si="22"/>
        <v>0.88465190222791401</v>
      </c>
      <c r="AG52" s="117">
        <v>45289</v>
      </c>
    </row>
    <row r="53" spans="1:33" x14ac:dyDescent="0.2">
      <c r="A53" s="14" t="s">
        <v>4</v>
      </c>
      <c r="B53" s="4" t="s">
        <v>24</v>
      </c>
      <c r="C53" s="31">
        <v>1944</v>
      </c>
      <c r="D53" s="32">
        <f t="shared" si="0"/>
        <v>0.167861151886711</v>
      </c>
      <c r="E53" s="37">
        <v>118</v>
      </c>
      <c r="F53" s="32">
        <f t="shared" si="1"/>
        <v>1.0189102840860029E-2</v>
      </c>
      <c r="G53" s="33">
        <f t="shared" si="2"/>
        <v>9519</v>
      </c>
      <c r="H53" s="32">
        <f t="shared" si="3"/>
        <v>0.82194974527242903</v>
      </c>
      <c r="I53" s="38">
        <v>11581</v>
      </c>
      <c r="J53" s="47">
        <v>2240</v>
      </c>
      <c r="K53" s="48">
        <f t="shared" si="4"/>
        <v>0.18523112544447201</v>
      </c>
      <c r="L53" s="51">
        <v>259</v>
      </c>
      <c r="M53" s="48">
        <f t="shared" si="5"/>
        <v>2.1417348879517076E-2</v>
      </c>
      <c r="N53" s="49">
        <f t="shared" si="6"/>
        <v>9594</v>
      </c>
      <c r="O53" s="48">
        <f t="shared" si="7"/>
        <v>0.79335152567601086</v>
      </c>
      <c r="P53" s="52">
        <v>12093</v>
      </c>
      <c r="Q53" s="75">
        <v>3249</v>
      </c>
      <c r="R53" s="79">
        <f t="shared" si="8"/>
        <v>0.22953020134228189</v>
      </c>
      <c r="S53" s="76">
        <v>944</v>
      </c>
      <c r="T53" s="79">
        <f t="shared" si="9"/>
        <v>6.6690215471564812E-2</v>
      </c>
      <c r="U53" s="77">
        <f t="shared" si="10"/>
        <v>9962</v>
      </c>
      <c r="V53" s="79">
        <f t="shared" si="11"/>
        <v>0.7037795831861533</v>
      </c>
      <c r="W53" s="81">
        <v>14155</v>
      </c>
      <c r="X53" s="89">
        <v>1243</v>
      </c>
      <c r="Y53" s="93">
        <f t="shared" si="17"/>
        <v>8.1449446301028766E-2</v>
      </c>
      <c r="Z53" s="89">
        <f t="shared" si="24"/>
        <v>14018</v>
      </c>
      <c r="AA53" s="93">
        <f t="shared" si="19"/>
        <v>0.91855055369897121</v>
      </c>
      <c r="AB53" s="97">
        <v>15261</v>
      </c>
      <c r="AC53" s="116">
        <v>1251</v>
      </c>
      <c r="AD53" s="114">
        <f t="shared" si="20"/>
        <v>7.6696707743240763E-2</v>
      </c>
      <c r="AE53" s="113">
        <f t="shared" si="25"/>
        <v>15060</v>
      </c>
      <c r="AF53" s="114">
        <f t="shared" si="22"/>
        <v>0.92330329225675922</v>
      </c>
      <c r="AG53" s="117">
        <v>16311</v>
      </c>
    </row>
    <row r="54" spans="1:33" x14ac:dyDescent="0.2">
      <c r="A54" s="14" t="s">
        <v>4</v>
      </c>
      <c r="B54" s="4" t="s">
        <v>25</v>
      </c>
      <c r="C54" s="31">
        <v>10070</v>
      </c>
      <c r="D54" s="32">
        <f t="shared" si="0"/>
        <v>0.24663237815331865</v>
      </c>
      <c r="E54" s="37">
        <v>1455</v>
      </c>
      <c r="F54" s="32">
        <f t="shared" si="1"/>
        <v>3.5635562086700955E-2</v>
      </c>
      <c r="G54" s="33">
        <f t="shared" si="2"/>
        <v>29305</v>
      </c>
      <c r="H54" s="32">
        <f t="shared" si="3"/>
        <v>0.71773205975998045</v>
      </c>
      <c r="I54" s="38">
        <v>40830</v>
      </c>
      <c r="J54" s="47">
        <v>10260</v>
      </c>
      <c r="K54" s="48">
        <f t="shared" si="4"/>
        <v>0.24252452428790924</v>
      </c>
      <c r="L54" s="51">
        <v>3032</v>
      </c>
      <c r="M54" s="48">
        <f t="shared" si="5"/>
        <v>7.1670015364614106E-2</v>
      </c>
      <c r="N54" s="49">
        <f t="shared" si="6"/>
        <v>29013</v>
      </c>
      <c r="O54" s="48">
        <f t="shared" si="7"/>
        <v>0.68580546034747669</v>
      </c>
      <c r="P54" s="52">
        <v>42305</v>
      </c>
      <c r="Q54" s="75">
        <v>10256</v>
      </c>
      <c r="R54" s="79">
        <f t="shared" si="8"/>
        <v>0.23586771537647763</v>
      </c>
      <c r="S54" s="76">
        <v>4990</v>
      </c>
      <c r="T54" s="79">
        <f t="shared" si="9"/>
        <v>0.11476013062876593</v>
      </c>
      <c r="U54" s="77">
        <f t="shared" si="10"/>
        <v>28236</v>
      </c>
      <c r="V54" s="79">
        <f t="shared" si="11"/>
        <v>0.64937215399475645</v>
      </c>
      <c r="W54" s="81">
        <v>43482</v>
      </c>
      <c r="X54" s="89">
        <v>6521</v>
      </c>
      <c r="Y54" s="93">
        <f t="shared" si="17"/>
        <v>0.14703494926719279</v>
      </c>
      <c r="Z54" s="89">
        <f t="shared" si="24"/>
        <v>37829</v>
      </c>
      <c r="AA54" s="93">
        <f t="shared" si="19"/>
        <v>0.85296505073280726</v>
      </c>
      <c r="AB54" s="97">
        <v>44350</v>
      </c>
      <c r="AC54" s="116">
        <v>6947</v>
      </c>
      <c r="AD54" s="114">
        <f t="shared" si="20"/>
        <v>0.15922530369012147</v>
      </c>
      <c r="AE54" s="113">
        <f t="shared" si="25"/>
        <v>36683</v>
      </c>
      <c r="AF54" s="114">
        <f t="shared" si="22"/>
        <v>0.84077469630987856</v>
      </c>
      <c r="AG54" s="117">
        <v>43630</v>
      </c>
    </row>
    <row r="55" spans="1:33" x14ac:dyDescent="0.2">
      <c r="A55" s="14" t="s">
        <v>4</v>
      </c>
      <c r="B55" s="4" t="s">
        <v>26</v>
      </c>
      <c r="C55" s="31">
        <v>2810</v>
      </c>
      <c r="D55" s="32">
        <f t="shared" si="0"/>
        <v>0.16363848124854413</v>
      </c>
      <c r="E55" s="37">
        <v>95</v>
      </c>
      <c r="F55" s="32">
        <f t="shared" si="1"/>
        <v>5.5322618215699979E-3</v>
      </c>
      <c r="G55" s="33">
        <f t="shared" si="2"/>
        <v>14267</v>
      </c>
      <c r="H55" s="32">
        <f t="shared" si="3"/>
        <v>0.83082925692988585</v>
      </c>
      <c r="I55" s="38">
        <v>17172</v>
      </c>
      <c r="J55" s="47">
        <v>3037</v>
      </c>
      <c r="K55" s="48">
        <f t="shared" si="4"/>
        <v>0.17670332227846627</v>
      </c>
      <c r="L55" s="51">
        <v>222</v>
      </c>
      <c r="M55" s="48">
        <f t="shared" si="5"/>
        <v>1.2916739396055157E-2</v>
      </c>
      <c r="N55" s="49">
        <f t="shared" si="6"/>
        <v>13928</v>
      </c>
      <c r="O55" s="48">
        <f t="shared" si="7"/>
        <v>0.81037993832547861</v>
      </c>
      <c r="P55" s="52">
        <v>17187</v>
      </c>
      <c r="Q55" s="75">
        <v>3410</v>
      </c>
      <c r="R55" s="79">
        <f t="shared" si="8"/>
        <v>0.19414711910726487</v>
      </c>
      <c r="S55" s="76">
        <v>398</v>
      </c>
      <c r="T55" s="79">
        <f t="shared" si="9"/>
        <v>2.2659986335686631E-2</v>
      </c>
      <c r="U55" s="77">
        <f t="shared" si="10"/>
        <v>13756</v>
      </c>
      <c r="V55" s="79">
        <f t="shared" si="11"/>
        <v>0.78319289455704855</v>
      </c>
      <c r="W55" s="81">
        <v>17564</v>
      </c>
      <c r="X55" s="89">
        <v>628</v>
      </c>
      <c r="Y55" s="93">
        <f t="shared" si="17"/>
        <v>3.5448182433958003E-2</v>
      </c>
      <c r="Z55" s="89">
        <f t="shared" si="24"/>
        <v>17088</v>
      </c>
      <c r="AA55" s="93">
        <f t="shared" si="19"/>
        <v>0.96455181756604202</v>
      </c>
      <c r="AB55" s="97">
        <v>17716</v>
      </c>
      <c r="AC55" s="116">
        <v>893</v>
      </c>
      <c r="AD55" s="114">
        <f t="shared" si="20"/>
        <v>5.0236273627362736E-2</v>
      </c>
      <c r="AE55" s="113">
        <f t="shared" si="25"/>
        <v>16883</v>
      </c>
      <c r="AF55" s="114">
        <f t="shared" si="22"/>
        <v>0.94976372637263728</v>
      </c>
      <c r="AG55" s="117">
        <v>17776</v>
      </c>
    </row>
    <row r="56" spans="1:33" x14ac:dyDescent="0.2">
      <c r="A56" s="14" t="s">
        <v>4</v>
      </c>
      <c r="B56" s="4" t="s">
        <v>27</v>
      </c>
      <c r="C56" s="31">
        <v>762</v>
      </c>
      <c r="D56" s="32">
        <f t="shared" si="0"/>
        <v>0.16137229987293519</v>
      </c>
      <c r="E56" s="37">
        <v>19</v>
      </c>
      <c r="F56" s="32">
        <f t="shared" si="1"/>
        <v>4.0237187632359171E-3</v>
      </c>
      <c r="G56" s="33">
        <f t="shared" si="2"/>
        <v>3941</v>
      </c>
      <c r="H56" s="32">
        <f t="shared" si="3"/>
        <v>0.83460398136382885</v>
      </c>
      <c r="I56" s="38">
        <v>4722</v>
      </c>
      <c r="J56" s="47">
        <v>855</v>
      </c>
      <c r="K56" s="48">
        <f t="shared" si="4"/>
        <v>0.1779766860949209</v>
      </c>
      <c r="L56" s="51">
        <v>62</v>
      </c>
      <c r="M56" s="48">
        <f t="shared" si="5"/>
        <v>1.2905911740216486E-2</v>
      </c>
      <c r="N56" s="49">
        <f t="shared" si="6"/>
        <v>3887</v>
      </c>
      <c r="O56" s="48">
        <f t="shared" si="7"/>
        <v>0.80911740216486261</v>
      </c>
      <c r="P56" s="52">
        <v>4804</v>
      </c>
      <c r="Q56" s="75">
        <v>940</v>
      </c>
      <c r="R56" s="79">
        <f t="shared" si="8"/>
        <v>0.19203268641470889</v>
      </c>
      <c r="S56" s="76">
        <v>106</v>
      </c>
      <c r="T56" s="79">
        <f t="shared" si="9"/>
        <v>2.1654749744637384E-2</v>
      </c>
      <c r="U56" s="77">
        <f t="shared" si="10"/>
        <v>3849</v>
      </c>
      <c r="V56" s="79">
        <f t="shared" si="11"/>
        <v>0.78631256384065373</v>
      </c>
      <c r="W56" s="81">
        <v>4895</v>
      </c>
      <c r="X56" s="89">
        <v>184</v>
      </c>
      <c r="Y56" s="93">
        <f t="shared" si="17"/>
        <v>3.6113837095191365E-2</v>
      </c>
      <c r="Z56" s="89">
        <f t="shared" si="24"/>
        <v>4911</v>
      </c>
      <c r="AA56" s="93">
        <f t="shared" si="19"/>
        <v>0.96388616290480866</v>
      </c>
      <c r="AB56" s="97">
        <v>5095</v>
      </c>
      <c r="AC56" s="116">
        <v>258</v>
      </c>
      <c r="AD56" s="114">
        <f t="shared" si="20"/>
        <v>5.0009691800736576E-2</v>
      </c>
      <c r="AE56" s="113">
        <f t="shared" si="25"/>
        <v>4901</v>
      </c>
      <c r="AF56" s="114">
        <f t="shared" si="22"/>
        <v>0.94999030819926344</v>
      </c>
      <c r="AG56" s="117">
        <v>5159</v>
      </c>
    </row>
    <row r="57" spans="1:33" x14ac:dyDescent="0.2">
      <c r="A57" s="14" t="s">
        <v>4</v>
      </c>
      <c r="B57" s="4" t="s">
        <v>28</v>
      </c>
      <c r="C57" s="31">
        <v>3980</v>
      </c>
      <c r="D57" s="32">
        <f t="shared" si="0"/>
        <v>0.13446400216223522</v>
      </c>
      <c r="E57" s="37">
        <v>92</v>
      </c>
      <c r="F57" s="32">
        <f t="shared" si="1"/>
        <v>3.1082131153079497E-3</v>
      </c>
      <c r="G57" s="33">
        <f t="shared" si="2"/>
        <v>25527</v>
      </c>
      <c r="H57" s="32">
        <f t="shared" si="3"/>
        <v>0.86242778472245685</v>
      </c>
      <c r="I57" s="38">
        <v>29599</v>
      </c>
      <c r="J57" s="47">
        <v>4541</v>
      </c>
      <c r="K57" s="48">
        <f t="shared" si="4"/>
        <v>0.15049380261151984</v>
      </c>
      <c r="L57" s="51">
        <v>258</v>
      </c>
      <c r="M57" s="48">
        <f t="shared" si="5"/>
        <v>8.5504076357128655E-3</v>
      </c>
      <c r="N57" s="49">
        <f t="shared" si="6"/>
        <v>25375</v>
      </c>
      <c r="O57" s="48">
        <f t="shared" si="7"/>
        <v>0.8409557897527673</v>
      </c>
      <c r="P57" s="52">
        <v>30174</v>
      </c>
      <c r="Q57" s="75">
        <v>5252</v>
      </c>
      <c r="R57" s="79">
        <f t="shared" si="8"/>
        <v>0.17055270507241671</v>
      </c>
      <c r="S57" s="76">
        <v>447</v>
      </c>
      <c r="T57" s="79">
        <f t="shared" si="9"/>
        <v>1.4515814769110865E-2</v>
      </c>
      <c r="U57" s="77">
        <f t="shared" si="10"/>
        <v>25095</v>
      </c>
      <c r="V57" s="79">
        <f t="shared" si="11"/>
        <v>0.81493148015847239</v>
      </c>
      <c r="W57" s="81">
        <v>30794</v>
      </c>
      <c r="X57" s="89">
        <v>663</v>
      </c>
      <c r="Y57" s="93">
        <f t="shared" si="17"/>
        <v>2.1047619047619048E-2</v>
      </c>
      <c r="Z57" s="89">
        <f t="shared" si="24"/>
        <v>30837</v>
      </c>
      <c r="AA57" s="93">
        <f t="shared" si="19"/>
        <v>0.97895238095238091</v>
      </c>
      <c r="AB57" s="97">
        <v>31500</v>
      </c>
      <c r="AC57" s="116">
        <v>958</v>
      </c>
      <c r="AD57" s="114">
        <f t="shared" si="20"/>
        <v>2.9670465807730428E-2</v>
      </c>
      <c r="AE57" s="113">
        <f t="shared" si="25"/>
        <v>31330</v>
      </c>
      <c r="AF57" s="114">
        <f t="shared" si="22"/>
        <v>0.97032953419226953</v>
      </c>
      <c r="AG57" s="117">
        <v>32288</v>
      </c>
    </row>
    <row r="58" spans="1:33" x14ac:dyDescent="0.2">
      <c r="A58" s="14" t="s">
        <v>4</v>
      </c>
      <c r="B58" s="4" t="s">
        <v>29</v>
      </c>
      <c r="C58" s="31">
        <v>2788</v>
      </c>
      <c r="D58" s="32">
        <f t="shared" si="0"/>
        <v>0.15989905941729754</v>
      </c>
      <c r="E58" s="37">
        <v>64</v>
      </c>
      <c r="F58" s="32">
        <f t="shared" si="1"/>
        <v>3.670566643725625E-3</v>
      </c>
      <c r="G58" s="33">
        <f t="shared" si="2"/>
        <v>14584</v>
      </c>
      <c r="H58" s="32">
        <f t="shared" si="3"/>
        <v>0.83643037393897679</v>
      </c>
      <c r="I58" s="38">
        <v>17436</v>
      </c>
      <c r="J58" s="47">
        <v>3228</v>
      </c>
      <c r="K58" s="48">
        <f t="shared" si="4"/>
        <v>0.18139926945771284</v>
      </c>
      <c r="L58" s="51">
        <v>226</v>
      </c>
      <c r="M58" s="48">
        <f t="shared" si="5"/>
        <v>1.2700196684461927E-2</v>
      </c>
      <c r="N58" s="49">
        <f t="shared" si="6"/>
        <v>14341</v>
      </c>
      <c r="O58" s="48">
        <f t="shared" si="7"/>
        <v>0.80590053385782523</v>
      </c>
      <c r="P58" s="52">
        <v>17795</v>
      </c>
      <c r="Q58" s="75">
        <v>3640</v>
      </c>
      <c r="R58" s="79">
        <f t="shared" si="8"/>
        <v>0.20018698784579003</v>
      </c>
      <c r="S58" s="76">
        <v>420</v>
      </c>
      <c r="T58" s="79">
        <f t="shared" si="9"/>
        <v>2.3098498597591156E-2</v>
      </c>
      <c r="U58" s="77">
        <f t="shared" si="10"/>
        <v>14123</v>
      </c>
      <c r="V58" s="79">
        <f t="shared" si="11"/>
        <v>0.7767145135566188</v>
      </c>
      <c r="W58" s="81">
        <v>18183</v>
      </c>
      <c r="X58" s="89">
        <v>650</v>
      </c>
      <c r="Y58" s="93">
        <f t="shared" si="17"/>
        <v>3.472593225771984E-2</v>
      </c>
      <c r="Z58" s="89">
        <f t="shared" si="24"/>
        <v>18068</v>
      </c>
      <c r="AA58" s="93">
        <f t="shared" si="19"/>
        <v>0.9652740677422802</v>
      </c>
      <c r="AB58" s="97">
        <v>18718</v>
      </c>
      <c r="AC58" s="116">
        <v>959</v>
      </c>
      <c r="AD58" s="114">
        <f t="shared" si="20"/>
        <v>5.0219941348973604E-2</v>
      </c>
      <c r="AE58" s="113">
        <f t="shared" si="25"/>
        <v>18137</v>
      </c>
      <c r="AF58" s="114">
        <f t="shared" si="22"/>
        <v>0.94978005865102644</v>
      </c>
      <c r="AG58" s="117">
        <v>19096</v>
      </c>
    </row>
    <row r="59" spans="1:33" x14ac:dyDescent="0.2">
      <c r="A59" s="14" t="s">
        <v>4</v>
      </c>
      <c r="B59" s="4" t="s">
        <v>30</v>
      </c>
      <c r="C59" s="31">
        <v>1573</v>
      </c>
      <c r="D59" s="32">
        <f t="shared" si="0"/>
        <v>0.13995907109173414</v>
      </c>
      <c r="E59" s="37">
        <v>35</v>
      </c>
      <c r="F59" s="32">
        <f t="shared" si="1"/>
        <v>3.1141560637067355E-3</v>
      </c>
      <c r="G59" s="33">
        <f t="shared" si="2"/>
        <v>9631</v>
      </c>
      <c r="H59" s="32">
        <f t="shared" si="3"/>
        <v>0.85692677284455909</v>
      </c>
      <c r="I59" s="38">
        <v>11239</v>
      </c>
      <c r="J59" s="47">
        <v>1912</v>
      </c>
      <c r="K59" s="48">
        <f t="shared" si="4"/>
        <v>0.16656503179719487</v>
      </c>
      <c r="L59" s="51">
        <v>97</v>
      </c>
      <c r="M59" s="48">
        <f t="shared" si="5"/>
        <v>8.4502134332258907E-3</v>
      </c>
      <c r="N59" s="49">
        <f t="shared" si="6"/>
        <v>9470</v>
      </c>
      <c r="O59" s="48">
        <f t="shared" si="7"/>
        <v>0.82498475476957922</v>
      </c>
      <c r="P59" s="52">
        <v>11479</v>
      </c>
      <c r="Q59" s="75">
        <v>2226</v>
      </c>
      <c r="R59" s="79">
        <f t="shared" si="8"/>
        <v>0.18838862559241706</v>
      </c>
      <c r="S59" s="76">
        <v>179</v>
      </c>
      <c r="T59" s="79">
        <f t="shared" si="9"/>
        <v>1.5148950575490859E-2</v>
      </c>
      <c r="U59" s="77">
        <f t="shared" si="10"/>
        <v>9411</v>
      </c>
      <c r="V59" s="79">
        <f t="shared" si="11"/>
        <v>0.79646242383209209</v>
      </c>
      <c r="W59" s="81">
        <v>11816</v>
      </c>
      <c r="X59" s="89">
        <v>300</v>
      </c>
      <c r="Y59" s="93">
        <f t="shared" si="17"/>
        <v>2.4774960772978777E-2</v>
      </c>
      <c r="Z59" s="89">
        <f t="shared" si="24"/>
        <v>11809</v>
      </c>
      <c r="AA59" s="93">
        <f t="shared" si="19"/>
        <v>0.9752250392270212</v>
      </c>
      <c r="AB59" s="97">
        <v>12109</v>
      </c>
      <c r="AC59" s="116">
        <v>416</v>
      </c>
      <c r="AD59" s="114">
        <f t="shared" si="20"/>
        <v>3.3909357678513205E-2</v>
      </c>
      <c r="AE59" s="113">
        <f t="shared" si="25"/>
        <v>11852</v>
      </c>
      <c r="AF59" s="114">
        <f t="shared" si="22"/>
        <v>0.96609064232148678</v>
      </c>
      <c r="AG59" s="117">
        <v>12268</v>
      </c>
    </row>
    <row r="60" spans="1:33" x14ac:dyDescent="0.2">
      <c r="A60" s="14" t="s">
        <v>31</v>
      </c>
      <c r="B60" s="4" t="s">
        <v>32</v>
      </c>
      <c r="C60" s="31">
        <v>1532</v>
      </c>
      <c r="D60" s="32">
        <f t="shared" si="0"/>
        <v>0.15463813465226608</v>
      </c>
      <c r="E60" s="37">
        <v>32</v>
      </c>
      <c r="F60" s="32">
        <f t="shared" si="1"/>
        <v>3.2300393661047742E-3</v>
      </c>
      <c r="G60" s="33">
        <f t="shared" si="2"/>
        <v>8343</v>
      </c>
      <c r="H60" s="32">
        <f t="shared" si="3"/>
        <v>0.84213182598162917</v>
      </c>
      <c r="I60" s="38">
        <v>9907</v>
      </c>
      <c r="J60" s="47">
        <v>1756</v>
      </c>
      <c r="K60" s="48">
        <f t="shared" si="4"/>
        <v>0.17384417384417383</v>
      </c>
      <c r="L60" s="51">
        <v>128</v>
      </c>
      <c r="M60" s="48">
        <f t="shared" si="5"/>
        <v>1.2672012672012673E-2</v>
      </c>
      <c r="N60" s="49">
        <f t="shared" si="6"/>
        <v>8217</v>
      </c>
      <c r="O60" s="48">
        <f t="shared" si="7"/>
        <v>0.81348381348381349</v>
      </c>
      <c r="P60" s="52">
        <v>10101</v>
      </c>
      <c r="Q60" s="75">
        <v>2060</v>
      </c>
      <c r="R60" s="79">
        <f t="shared" si="8"/>
        <v>0.19851594873277439</v>
      </c>
      <c r="S60" s="76">
        <v>218</v>
      </c>
      <c r="T60" s="79">
        <f t="shared" si="9"/>
        <v>2.1007998458128552E-2</v>
      </c>
      <c r="U60" s="77">
        <f t="shared" si="10"/>
        <v>8099</v>
      </c>
      <c r="V60" s="79">
        <f t="shared" si="11"/>
        <v>0.78047605280909704</v>
      </c>
      <c r="W60" s="81">
        <v>10377</v>
      </c>
      <c r="X60" s="89">
        <v>333</v>
      </c>
      <c r="Y60" s="93">
        <f t="shared" si="17"/>
        <v>3.1326434619002821E-2</v>
      </c>
      <c r="Z60" s="89">
        <f t="shared" si="24"/>
        <v>10297</v>
      </c>
      <c r="AA60" s="93">
        <f t="shared" si="19"/>
        <v>0.96867356538099714</v>
      </c>
      <c r="AB60" s="97">
        <v>10630</v>
      </c>
      <c r="AC60" s="116">
        <v>445</v>
      </c>
      <c r="AD60" s="114">
        <f t="shared" si="20"/>
        <v>4.1561595218081629E-2</v>
      </c>
      <c r="AE60" s="113">
        <f t="shared" si="25"/>
        <v>10262</v>
      </c>
      <c r="AF60" s="114">
        <f t="shared" si="22"/>
        <v>0.95843840478191833</v>
      </c>
      <c r="AG60" s="117">
        <v>10707</v>
      </c>
    </row>
    <row r="61" spans="1:33" x14ac:dyDescent="0.2">
      <c r="A61" s="14" t="s">
        <v>31</v>
      </c>
      <c r="B61" s="4" t="s">
        <v>33</v>
      </c>
      <c r="C61" s="31">
        <v>576</v>
      </c>
      <c r="D61" s="32">
        <f t="shared" si="0"/>
        <v>0.12365822241305281</v>
      </c>
      <c r="E61" s="37">
        <v>5</v>
      </c>
      <c r="F61" s="32">
        <f t="shared" si="1"/>
        <v>1.0734220695577501E-3</v>
      </c>
      <c r="G61" s="33">
        <f t="shared" si="2"/>
        <v>4077</v>
      </c>
      <c r="H61" s="32">
        <f t="shared" si="3"/>
        <v>0.87526835551738946</v>
      </c>
      <c r="I61" s="38">
        <v>4658</v>
      </c>
      <c r="J61" s="47">
        <v>665</v>
      </c>
      <c r="K61" s="48">
        <f t="shared" si="4"/>
        <v>0.14106915570640646</v>
      </c>
      <c r="L61" s="51">
        <v>18</v>
      </c>
      <c r="M61" s="48">
        <f t="shared" si="5"/>
        <v>3.818413237165889E-3</v>
      </c>
      <c r="N61" s="49">
        <f t="shared" si="6"/>
        <v>4031</v>
      </c>
      <c r="O61" s="48">
        <f t="shared" si="7"/>
        <v>0.85511243105642765</v>
      </c>
      <c r="P61" s="52">
        <v>4714</v>
      </c>
      <c r="Q61" s="75">
        <v>766</v>
      </c>
      <c r="R61" s="79">
        <f t="shared" si="8"/>
        <v>0.16055334311465103</v>
      </c>
      <c r="S61" s="76">
        <v>43</v>
      </c>
      <c r="T61" s="79">
        <f t="shared" si="9"/>
        <v>9.0127855795430721E-3</v>
      </c>
      <c r="U61" s="77">
        <f t="shared" si="10"/>
        <v>3962</v>
      </c>
      <c r="V61" s="79">
        <f t="shared" si="11"/>
        <v>0.83043387130580593</v>
      </c>
      <c r="W61" s="81">
        <v>4771</v>
      </c>
      <c r="X61" s="89">
        <v>68</v>
      </c>
      <c r="Y61" s="93">
        <f t="shared" si="17"/>
        <v>1.3994649104754064E-2</v>
      </c>
      <c r="Z61" s="89">
        <f t="shared" si="24"/>
        <v>4791</v>
      </c>
      <c r="AA61" s="93">
        <f t="shared" si="19"/>
        <v>0.98600535089524588</v>
      </c>
      <c r="AB61" s="97">
        <v>4859</v>
      </c>
      <c r="AC61" s="116">
        <v>120</v>
      </c>
      <c r="AD61" s="114">
        <f t="shared" si="20"/>
        <v>2.4524831391784182E-2</v>
      </c>
      <c r="AE61" s="113">
        <f t="shared" si="25"/>
        <v>4773</v>
      </c>
      <c r="AF61" s="114">
        <f t="shared" si="22"/>
        <v>0.97547516860821581</v>
      </c>
      <c r="AG61" s="117">
        <v>4893</v>
      </c>
    </row>
    <row r="62" spans="1:33" x14ac:dyDescent="0.2">
      <c r="A62" s="14" t="s">
        <v>31</v>
      </c>
      <c r="B62" s="4" t="s">
        <v>34</v>
      </c>
      <c r="C62" s="31">
        <v>1220</v>
      </c>
      <c r="D62" s="32">
        <f t="shared" si="0"/>
        <v>0.16380236305048335</v>
      </c>
      <c r="E62" s="37">
        <v>16</v>
      </c>
      <c r="F62" s="32">
        <f t="shared" si="1"/>
        <v>2.1482277121374865E-3</v>
      </c>
      <c r="G62" s="33">
        <f t="shared" si="2"/>
        <v>6212</v>
      </c>
      <c r="H62" s="32">
        <f t="shared" si="3"/>
        <v>0.83404940923737914</v>
      </c>
      <c r="I62" s="38">
        <v>7448</v>
      </c>
      <c r="J62" s="47">
        <v>1387</v>
      </c>
      <c r="K62" s="48">
        <f t="shared" si="4"/>
        <v>0.18078727841501563</v>
      </c>
      <c r="L62" s="51">
        <v>64</v>
      </c>
      <c r="M62" s="48">
        <f t="shared" si="5"/>
        <v>8.3420229405630868E-3</v>
      </c>
      <c r="N62" s="49">
        <f t="shared" si="6"/>
        <v>6221</v>
      </c>
      <c r="O62" s="48">
        <f t="shared" si="7"/>
        <v>0.81087069864442129</v>
      </c>
      <c r="P62" s="52">
        <v>7672</v>
      </c>
      <c r="Q62" s="75">
        <v>1585</v>
      </c>
      <c r="R62" s="79">
        <f t="shared" si="8"/>
        <v>0.19852204408817636</v>
      </c>
      <c r="S62" s="76">
        <v>142</v>
      </c>
      <c r="T62" s="79">
        <f t="shared" si="9"/>
        <v>1.778557114228457E-2</v>
      </c>
      <c r="U62" s="77">
        <f t="shared" si="10"/>
        <v>6257</v>
      </c>
      <c r="V62" s="79">
        <f t="shared" si="11"/>
        <v>0.78369238476953906</v>
      </c>
      <c r="W62" s="81">
        <v>7984</v>
      </c>
      <c r="X62" s="89">
        <v>230</v>
      </c>
      <c r="Y62" s="93">
        <f t="shared" si="17"/>
        <v>2.8103616813294232E-2</v>
      </c>
      <c r="Z62" s="89">
        <f t="shared" si="24"/>
        <v>7954</v>
      </c>
      <c r="AA62" s="93">
        <f t="shared" si="19"/>
        <v>0.97189638318670579</v>
      </c>
      <c r="AB62" s="97">
        <v>8184</v>
      </c>
      <c r="AC62" s="116">
        <v>334</v>
      </c>
      <c r="AD62" s="114">
        <f t="shared" si="20"/>
        <v>3.9639211962971752E-2</v>
      </c>
      <c r="AE62" s="113">
        <f t="shared" si="25"/>
        <v>8092</v>
      </c>
      <c r="AF62" s="114">
        <f t="shared" si="22"/>
        <v>0.96036078803702829</v>
      </c>
      <c r="AG62" s="117">
        <v>8426</v>
      </c>
    </row>
    <row r="63" spans="1:33" x14ac:dyDescent="0.2">
      <c r="A63" s="14" t="s">
        <v>31</v>
      </c>
      <c r="B63" s="4" t="s">
        <v>35</v>
      </c>
      <c r="C63" s="31">
        <v>812</v>
      </c>
      <c r="D63" s="32">
        <f t="shared" si="0"/>
        <v>0.10799308418672696</v>
      </c>
      <c r="E63" s="37">
        <v>10</v>
      </c>
      <c r="F63" s="32">
        <f t="shared" si="1"/>
        <v>1.3299640909695438E-3</v>
      </c>
      <c r="G63" s="33">
        <f t="shared" si="2"/>
        <v>6697</v>
      </c>
      <c r="H63" s="32">
        <f t="shared" si="3"/>
        <v>0.89067695172230354</v>
      </c>
      <c r="I63" s="38">
        <v>7519</v>
      </c>
      <c r="J63" s="47">
        <v>919</v>
      </c>
      <c r="K63" s="48">
        <f t="shared" si="4"/>
        <v>0.12092105263157894</v>
      </c>
      <c r="L63" s="51">
        <v>36</v>
      </c>
      <c r="M63" s="48">
        <f t="shared" si="5"/>
        <v>4.7368421052631582E-3</v>
      </c>
      <c r="N63" s="49">
        <f t="shared" si="6"/>
        <v>6645</v>
      </c>
      <c r="O63" s="48">
        <f t="shared" si="7"/>
        <v>0.87434210526315792</v>
      </c>
      <c r="P63" s="52">
        <v>7600</v>
      </c>
      <c r="Q63" s="75">
        <v>1050</v>
      </c>
      <c r="R63" s="79">
        <f t="shared" si="8"/>
        <v>0.13593992749870534</v>
      </c>
      <c r="S63" s="76">
        <v>76</v>
      </c>
      <c r="T63" s="79">
        <f t="shared" si="9"/>
        <v>9.8394614189539105E-3</v>
      </c>
      <c r="U63" s="77">
        <f t="shared" si="10"/>
        <v>6598</v>
      </c>
      <c r="V63" s="79">
        <f t="shared" si="11"/>
        <v>0.85422061108234071</v>
      </c>
      <c r="W63" s="81">
        <v>7724</v>
      </c>
      <c r="X63" s="89">
        <v>128</v>
      </c>
      <c r="Y63" s="93">
        <f t="shared" si="17"/>
        <v>1.6345294342995784E-2</v>
      </c>
      <c r="Z63" s="89">
        <f t="shared" si="24"/>
        <v>7703</v>
      </c>
      <c r="AA63" s="93">
        <f t="shared" si="19"/>
        <v>0.98365470565700419</v>
      </c>
      <c r="AB63" s="97">
        <v>7831</v>
      </c>
      <c r="AC63" s="116">
        <v>186</v>
      </c>
      <c r="AD63" s="114">
        <f t="shared" si="20"/>
        <v>2.3387400980761978E-2</v>
      </c>
      <c r="AE63" s="113">
        <f t="shared" si="25"/>
        <v>7767</v>
      </c>
      <c r="AF63" s="114">
        <f t="shared" si="22"/>
        <v>0.97661259901923803</v>
      </c>
      <c r="AG63" s="117">
        <v>7953</v>
      </c>
    </row>
    <row r="64" spans="1:33" x14ac:dyDescent="0.2">
      <c r="A64" s="14" t="s">
        <v>31</v>
      </c>
      <c r="B64" s="4" t="s">
        <v>36</v>
      </c>
      <c r="C64" s="31">
        <v>1079</v>
      </c>
      <c r="D64" s="32">
        <f t="shared" si="0"/>
        <v>0.10287948131197559</v>
      </c>
      <c r="E64" s="37">
        <v>42</v>
      </c>
      <c r="F64" s="32">
        <f t="shared" si="1"/>
        <v>4.0045766590389017E-3</v>
      </c>
      <c r="G64" s="33">
        <f t="shared" si="2"/>
        <v>9367</v>
      </c>
      <c r="H64" s="32">
        <f t="shared" si="3"/>
        <v>0.89311594202898548</v>
      </c>
      <c r="I64" s="38">
        <v>10488</v>
      </c>
      <c r="J64" s="47">
        <v>1286</v>
      </c>
      <c r="K64" s="48">
        <f t="shared" si="4"/>
        <v>0.12095560571858541</v>
      </c>
      <c r="L64" s="51">
        <v>93</v>
      </c>
      <c r="M64" s="48">
        <f t="shared" si="5"/>
        <v>8.7471783295711061E-3</v>
      </c>
      <c r="N64" s="49">
        <f t="shared" si="6"/>
        <v>9253</v>
      </c>
      <c r="O64" s="48">
        <f t="shared" si="7"/>
        <v>0.87029721595184351</v>
      </c>
      <c r="P64" s="52">
        <v>10632</v>
      </c>
      <c r="Q64" s="75">
        <v>1464</v>
      </c>
      <c r="R64" s="79">
        <f t="shared" si="8"/>
        <v>0.13609742493260202</v>
      </c>
      <c r="S64" s="76">
        <v>148</v>
      </c>
      <c r="T64" s="79">
        <f t="shared" si="9"/>
        <v>1.3758482848377801E-2</v>
      </c>
      <c r="U64" s="77">
        <f t="shared" si="10"/>
        <v>9145</v>
      </c>
      <c r="V64" s="79">
        <f t="shared" si="11"/>
        <v>0.85014409221902021</v>
      </c>
      <c r="W64" s="81">
        <v>10757</v>
      </c>
      <c r="X64" s="89">
        <v>224</v>
      </c>
      <c r="Y64" s="93">
        <f t="shared" si="17"/>
        <v>2.0469706661792927E-2</v>
      </c>
      <c r="Z64" s="89">
        <f t="shared" si="24"/>
        <v>10719</v>
      </c>
      <c r="AA64" s="93">
        <f t="shared" si="19"/>
        <v>0.97953029333820707</v>
      </c>
      <c r="AB64" s="97">
        <v>10943</v>
      </c>
      <c r="AC64" s="116">
        <v>319</v>
      </c>
      <c r="AD64" s="114">
        <f t="shared" si="20"/>
        <v>2.866127583108715E-2</v>
      </c>
      <c r="AE64" s="113">
        <f t="shared" si="25"/>
        <v>10811</v>
      </c>
      <c r="AF64" s="114">
        <f t="shared" si="22"/>
        <v>0.97133872416891287</v>
      </c>
      <c r="AG64" s="117">
        <v>11130</v>
      </c>
    </row>
    <row r="65" spans="1:33" x14ac:dyDescent="0.2">
      <c r="A65" s="14" t="s">
        <v>31</v>
      </c>
      <c r="B65" s="4" t="s">
        <v>37</v>
      </c>
      <c r="C65" s="31">
        <v>12402</v>
      </c>
      <c r="D65" s="32">
        <f t="shared" si="0"/>
        <v>0.15981546867348781</v>
      </c>
      <c r="E65" s="37">
        <v>461</v>
      </c>
      <c r="F65" s="32">
        <f t="shared" si="1"/>
        <v>5.9405685420478851E-3</v>
      </c>
      <c r="G65" s="33">
        <f t="shared" si="2"/>
        <v>64739</v>
      </c>
      <c r="H65" s="32">
        <f t="shared" si="3"/>
        <v>0.83424396278446433</v>
      </c>
      <c r="I65" s="38">
        <v>77602</v>
      </c>
      <c r="J65" s="47">
        <v>14164</v>
      </c>
      <c r="K65" s="48">
        <f t="shared" si="4"/>
        <v>0.1780739250691476</v>
      </c>
      <c r="L65" s="51">
        <v>1241</v>
      </c>
      <c r="M65" s="48">
        <f t="shared" si="5"/>
        <v>1.5602212723158159E-2</v>
      </c>
      <c r="N65" s="49">
        <f t="shared" si="6"/>
        <v>64135</v>
      </c>
      <c r="O65" s="48">
        <f t="shared" si="7"/>
        <v>0.80632386220769425</v>
      </c>
      <c r="P65" s="52">
        <v>79540</v>
      </c>
      <c r="Q65" s="75">
        <v>16090</v>
      </c>
      <c r="R65" s="79">
        <f t="shared" si="8"/>
        <v>0.19771442614893095</v>
      </c>
      <c r="S65" s="76">
        <v>2210</v>
      </c>
      <c r="T65" s="79">
        <f t="shared" si="9"/>
        <v>2.7156549520766772E-2</v>
      </c>
      <c r="U65" s="77">
        <f t="shared" si="10"/>
        <v>63080</v>
      </c>
      <c r="V65" s="79">
        <f t="shared" si="11"/>
        <v>0.77512902433030229</v>
      </c>
      <c r="W65" s="81">
        <v>81380</v>
      </c>
      <c r="X65" s="89">
        <v>3224</v>
      </c>
      <c r="Y65" s="93">
        <f t="shared" si="17"/>
        <v>3.8774700229713639E-2</v>
      </c>
      <c r="Z65" s="89">
        <f t="shared" si="24"/>
        <v>79923</v>
      </c>
      <c r="AA65" s="93">
        <f t="shared" si="19"/>
        <v>0.96122529977028637</v>
      </c>
      <c r="AB65" s="97">
        <v>83147</v>
      </c>
      <c r="AC65" s="116">
        <v>4428</v>
      </c>
      <c r="AD65" s="114">
        <f t="shared" si="20"/>
        <v>5.2628451216468378E-2</v>
      </c>
      <c r="AE65" s="113">
        <f t="shared" si="25"/>
        <v>79709</v>
      </c>
      <c r="AF65" s="114">
        <f t="shared" si="22"/>
        <v>0.94737154878353158</v>
      </c>
      <c r="AG65" s="117">
        <v>84137</v>
      </c>
    </row>
    <row r="66" spans="1:33" x14ac:dyDescent="0.2">
      <c r="A66" s="14" t="s">
        <v>31</v>
      </c>
      <c r="B66" s="4" t="s">
        <v>38</v>
      </c>
      <c r="C66" s="31">
        <v>2979</v>
      </c>
      <c r="D66" s="32">
        <f t="shared" si="0"/>
        <v>0.14152691339256021</v>
      </c>
      <c r="E66" s="37">
        <v>110</v>
      </c>
      <c r="F66" s="32">
        <f t="shared" si="1"/>
        <v>5.2259014680032306E-3</v>
      </c>
      <c r="G66" s="33">
        <f t="shared" si="2"/>
        <v>17960</v>
      </c>
      <c r="H66" s="32">
        <f t="shared" si="3"/>
        <v>0.85324718513943654</v>
      </c>
      <c r="I66" s="38">
        <v>21049</v>
      </c>
      <c r="J66" s="47">
        <v>3478</v>
      </c>
      <c r="K66" s="48">
        <f t="shared" si="4"/>
        <v>0.16169223616922362</v>
      </c>
      <c r="L66" s="51">
        <v>234</v>
      </c>
      <c r="M66" s="48">
        <f t="shared" si="5"/>
        <v>1.0878661087866108E-2</v>
      </c>
      <c r="N66" s="49">
        <f t="shared" si="6"/>
        <v>17798</v>
      </c>
      <c r="O66" s="48">
        <f t="shared" si="7"/>
        <v>0.82742910274291026</v>
      </c>
      <c r="P66" s="52">
        <v>21510</v>
      </c>
      <c r="Q66" s="75">
        <v>3983</v>
      </c>
      <c r="R66" s="79">
        <f t="shared" si="8"/>
        <v>0.18064311306635222</v>
      </c>
      <c r="S66" s="76">
        <v>382</v>
      </c>
      <c r="T66" s="79">
        <f t="shared" si="9"/>
        <v>1.7325048755045581E-2</v>
      </c>
      <c r="U66" s="77">
        <f t="shared" si="10"/>
        <v>17684</v>
      </c>
      <c r="V66" s="79">
        <f t="shared" si="11"/>
        <v>0.80203183817860224</v>
      </c>
      <c r="W66" s="81">
        <v>22049</v>
      </c>
      <c r="X66" s="89">
        <v>589</v>
      </c>
      <c r="Y66" s="93">
        <f t="shared" si="17"/>
        <v>2.5928860714914598E-2</v>
      </c>
      <c r="Z66" s="89">
        <f t="shared" si="24"/>
        <v>22127</v>
      </c>
      <c r="AA66" s="93">
        <f t="shared" si="19"/>
        <v>0.97407113928508537</v>
      </c>
      <c r="AB66" s="97">
        <v>22716</v>
      </c>
      <c r="AC66" s="116">
        <v>867</v>
      </c>
      <c r="AD66" s="114">
        <f t="shared" si="20"/>
        <v>3.7194337194337193E-2</v>
      </c>
      <c r="AE66" s="113">
        <f t="shared" si="25"/>
        <v>22443</v>
      </c>
      <c r="AF66" s="114">
        <f t="shared" si="22"/>
        <v>0.96280566280566282</v>
      </c>
      <c r="AG66" s="117">
        <v>23310</v>
      </c>
    </row>
    <row r="67" spans="1:33" x14ac:dyDescent="0.2">
      <c r="A67" s="14" t="s">
        <v>31</v>
      </c>
      <c r="B67" s="4" t="s">
        <v>39</v>
      </c>
      <c r="C67" s="31">
        <v>1313</v>
      </c>
      <c r="D67" s="32">
        <f t="shared" si="0"/>
        <v>0.11334599447513811</v>
      </c>
      <c r="E67" s="37">
        <v>20</v>
      </c>
      <c r="F67" s="32">
        <f t="shared" si="1"/>
        <v>1.7265193370165745E-3</v>
      </c>
      <c r="G67" s="33">
        <f t="shared" si="2"/>
        <v>10251</v>
      </c>
      <c r="H67" s="32">
        <f t="shared" si="3"/>
        <v>0.88492748618784534</v>
      </c>
      <c r="I67" s="38">
        <v>11584</v>
      </c>
      <c r="J67" s="47">
        <v>1521</v>
      </c>
      <c r="K67" s="48">
        <f t="shared" si="4"/>
        <v>0.12967857447352715</v>
      </c>
      <c r="L67" s="51">
        <v>58</v>
      </c>
      <c r="M67" s="48">
        <f t="shared" si="5"/>
        <v>4.9450080995822321E-3</v>
      </c>
      <c r="N67" s="49">
        <f t="shared" si="6"/>
        <v>10150</v>
      </c>
      <c r="O67" s="48">
        <f t="shared" si="7"/>
        <v>0.86537641742689064</v>
      </c>
      <c r="P67" s="52">
        <v>11729</v>
      </c>
      <c r="Q67" s="75">
        <v>1819</v>
      </c>
      <c r="R67" s="79">
        <f t="shared" si="8"/>
        <v>0.15184906920444111</v>
      </c>
      <c r="S67" s="76">
        <v>103</v>
      </c>
      <c r="T67" s="79">
        <f t="shared" si="9"/>
        <v>8.5983804992069458E-3</v>
      </c>
      <c r="U67" s="77">
        <f t="shared" si="10"/>
        <v>10057</v>
      </c>
      <c r="V67" s="79">
        <f t="shared" si="11"/>
        <v>0.8395525502963519</v>
      </c>
      <c r="W67" s="81">
        <v>11979</v>
      </c>
      <c r="X67" s="89">
        <v>197</v>
      </c>
      <c r="Y67" s="93">
        <f t="shared" si="17"/>
        <v>1.632145816072908E-2</v>
      </c>
      <c r="Z67" s="89">
        <f t="shared" si="24"/>
        <v>11873</v>
      </c>
      <c r="AA67" s="93">
        <f t="shared" si="19"/>
        <v>0.98367854183927095</v>
      </c>
      <c r="AB67" s="97">
        <v>12070</v>
      </c>
      <c r="AC67" s="116">
        <v>309</v>
      </c>
      <c r="AD67" s="114">
        <f t="shared" si="20"/>
        <v>2.5361129349967169E-2</v>
      </c>
      <c r="AE67" s="113">
        <f t="shared" si="25"/>
        <v>11875</v>
      </c>
      <c r="AF67" s="114">
        <f t="shared" si="22"/>
        <v>0.97463887065003285</v>
      </c>
      <c r="AG67" s="117">
        <v>12184</v>
      </c>
    </row>
    <row r="68" spans="1:33" x14ac:dyDescent="0.2">
      <c r="A68" s="14" t="s">
        <v>40</v>
      </c>
      <c r="B68" s="4" t="s">
        <v>41</v>
      </c>
      <c r="C68" s="31">
        <v>620</v>
      </c>
      <c r="D68" s="32">
        <f t="shared" si="0"/>
        <v>0.12704918032786885</v>
      </c>
      <c r="E68" s="37">
        <v>2</v>
      </c>
      <c r="F68" s="32">
        <f t="shared" si="1"/>
        <v>4.0983606557377049E-4</v>
      </c>
      <c r="G68" s="33">
        <f t="shared" si="2"/>
        <v>4258</v>
      </c>
      <c r="H68" s="32">
        <f t="shared" si="3"/>
        <v>0.87254098360655741</v>
      </c>
      <c r="I68" s="38">
        <v>4880</v>
      </c>
      <c r="J68" s="47">
        <v>670</v>
      </c>
      <c r="K68" s="48">
        <f t="shared" si="4"/>
        <v>0.13421474358974358</v>
      </c>
      <c r="L68" s="51">
        <v>38</v>
      </c>
      <c r="M68" s="48">
        <f t="shared" si="5"/>
        <v>7.612179487179487E-3</v>
      </c>
      <c r="N68" s="49">
        <f t="shared" si="6"/>
        <v>4284</v>
      </c>
      <c r="O68" s="48">
        <f t="shared" si="7"/>
        <v>0.85817307692307687</v>
      </c>
      <c r="P68" s="52">
        <v>4992</v>
      </c>
      <c r="Q68" s="75">
        <v>743</v>
      </c>
      <c r="R68" s="79">
        <f t="shared" si="8"/>
        <v>0.14651942417669098</v>
      </c>
      <c r="S68" s="76">
        <v>63</v>
      </c>
      <c r="T68" s="79">
        <f t="shared" si="9"/>
        <v>1.242358509169789E-2</v>
      </c>
      <c r="U68" s="77">
        <f t="shared" si="10"/>
        <v>4265</v>
      </c>
      <c r="V68" s="79">
        <f t="shared" si="11"/>
        <v>0.84105699073161111</v>
      </c>
      <c r="W68" s="81">
        <v>5071</v>
      </c>
      <c r="X68" s="89">
        <v>84</v>
      </c>
      <c r="Y68" s="93">
        <f t="shared" si="17"/>
        <v>1.6310679611650485E-2</v>
      </c>
      <c r="Z68" s="89">
        <f t="shared" si="24"/>
        <v>5066</v>
      </c>
      <c r="AA68" s="93">
        <f t="shared" si="19"/>
        <v>0.98368932038834955</v>
      </c>
      <c r="AB68" s="97">
        <v>5150</v>
      </c>
      <c r="AC68" s="116">
        <v>116</v>
      </c>
      <c r="AD68" s="114">
        <f t="shared" si="20"/>
        <v>2.2541780023319084E-2</v>
      </c>
      <c r="AE68" s="113">
        <f t="shared" si="25"/>
        <v>5030</v>
      </c>
      <c r="AF68" s="114">
        <f t="shared" si="22"/>
        <v>0.97745821997668092</v>
      </c>
      <c r="AG68" s="117">
        <v>5146</v>
      </c>
    </row>
    <row r="69" spans="1:33" x14ac:dyDescent="0.2">
      <c r="A69" s="14" t="s">
        <v>40</v>
      </c>
      <c r="B69" s="4" t="s">
        <v>42</v>
      </c>
      <c r="C69" s="31">
        <v>685</v>
      </c>
      <c r="D69" s="32">
        <f t="shared" si="0"/>
        <v>0.13122605363984674</v>
      </c>
      <c r="E69" s="37">
        <v>11</v>
      </c>
      <c r="F69" s="32">
        <f t="shared" si="1"/>
        <v>2.1072796934865899E-3</v>
      </c>
      <c r="G69" s="33">
        <f t="shared" si="2"/>
        <v>4524</v>
      </c>
      <c r="H69" s="32">
        <f t="shared" si="3"/>
        <v>0.8666666666666667</v>
      </c>
      <c r="I69" s="38">
        <v>5220</v>
      </c>
      <c r="J69" s="47">
        <v>808</v>
      </c>
      <c r="K69" s="48">
        <f t="shared" si="4"/>
        <v>0.1506338553318419</v>
      </c>
      <c r="L69" s="51">
        <v>40</v>
      </c>
      <c r="M69" s="48">
        <f t="shared" si="5"/>
        <v>7.4571215510812828E-3</v>
      </c>
      <c r="N69" s="49">
        <f t="shared" si="6"/>
        <v>4516</v>
      </c>
      <c r="O69" s="48">
        <f t="shared" si="7"/>
        <v>0.84190902311707683</v>
      </c>
      <c r="P69" s="52">
        <v>5364</v>
      </c>
      <c r="Q69" s="75">
        <v>949</v>
      </c>
      <c r="R69" s="79">
        <f t="shared" si="8"/>
        <v>0.17499539000553199</v>
      </c>
      <c r="S69" s="76">
        <v>83</v>
      </c>
      <c r="T69" s="79">
        <f t="shared" si="9"/>
        <v>1.530518163378204E-2</v>
      </c>
      <c r="U69" s="77">
        <f t="shared" si="10"/>
        <v>4391</v>
      </c>
      <c r="V69" s="79">
        <f t="shared" si="11"/>
        <v>0.80969942836068598</v>
      </c>
      <c r="W69" s="81">
        <v>5423</v>
      </c>
      <c r="X69" s="89">
        <v>119</v>
      </c>
      <c r="Y69" s="93">
        <f t="shared" si="17"/>
        <v>2.1250000000000002E-2</v>
      </c>
      <c r="Z69" s="89">
        <f t="shared" si="24"/>
        <v>5481</v>
      </c>
      <c r="AA69" s="93">
        <f t="shared" si="19"/>
        <v>0.97875000000000001</v>
      </c>
      <c r="AB69" s="97">
        <v>5600</v>
      </c>
      <c r="AC69" s="116">
        <v>175</v>
      </c>
      <c r="AD69" s="114">
        <f t="shared" si="20"/>
        <v>3.1044882029448287E-2</v>
      </c>
      <c r="AE69" s="113">
        <f t="shared" si="25"/>
        <v>5462</v>
      </c>
      <c r="AF69" s="114">
        <f t="shared" si="22"/>
        <v>0.96895511797055167</v>
      </c>
      <c r="AG69" s="117">
        <v>5637</v>
      </c>
    </row>
    <row r="70" spans="1:33" x14ac:dyDescent="0.2">
      <c r="A70" s="14" t="s">
        <v>40</v>
      </c>
      <c r="B70" s="4" t="s">
        <v>43</v>
      </c>
      <c r="C70" s="31">
        <v>4342</v>
      </c>
      <c r="D70" s="32">
        <f t="shared" si="0"/>
        <v>0.15851922164214524</v>
      </c>
      <c r="E70" s="37">
        <v>144</v>
      </c>
      <c r="F70" s="32">
        <f t="shared" si="1"/>
        <v>5.2572012704903068E-3</v>
      </c>
      <c r="G70" s="33">
        <f t="shared" si="2"/>
        <v>22905</v>
      </c>
      <c r="H70" s="32">
        <f t="shared" si="3"/>
        <v>0.8362235770873645</v>
      </c>
      <c r="I70" s="38">
        <v>27391</v>
      </c>
      <c r="J70" s="47">
        <v>4861</v>
      </c>
      <c r="K70" s="48">
        <f t="shared" si="4"/>
        <v>0.1755000361036898</v>
      </c>
      <c r="L70" s="51">
        <v>363</v>
      </c>
      <c r="M70" s="48">
        <f t="shared" si="5"/>
        <v>1.3105639396346307E-2</v>
      </c>
      <c r="N70" s="49">
        <f t="shared" si="6"/>
        <v>22474</v>
      </c>
      <c r="O70" s="48">
        <f t="shared" si="7"/>
        <v>0.81139432449996385</v>
      </c>
      <c r="P70" s="52">
        <v>27698</v>
      </c>
      <c r="Q70" s="75">
        <v>5599</v>
      </c>
      <c r="R70" s="79">
        <f t="shared" si="8"/>
        <v>0.19691214742913413</v>
      </c>
      <c r="S70" s="76">
        <v>633</v>
      </c>
      <c r="T70" s="79">
        <f t="shared" si="9"/>
        <v>2.226208060772315E-2</v>
      </c>
      <c r="U70" s="77">
        <f t="shared" si="10"/>
        <v>22202</v>
      </c>
      <c r="V70" s="79">
        <f t="shared" si="11"/>
        <v>0.78082577196314273</v>
      </c>
      <c r="W70" s="81">
        <v>28434</v>
      </c>
      <c r="X70" s="89">
        <v>1057</v>
      </c>
      <c r="Y70" s="93">
        <f t="shared" si="17"/>
        <v>3.6839537153213441E-2</v>
      </c>
      <c r="Z70" s="89">
        <f t="shared" si="24"/>
        <v>27635</v>
      </c>
      <c r="AA70" s="93">
        <f t="shared" si="19"/>
        <v>0.96316046284678658</v>
      </c>
      <c r="AB70" s="97">
        <v>28692</v>
      </c>
      <c r="AC70" s="116">
        <v>1317</v>
      </c>
      <c r="AD70" s="114">
        <f t="shared" si="20"/>
        <v>4.5667325496723185E-2</v>
      </c>
      <c r="AE70" s="113">
        <f t="shared" si="25"/>
        <v>27522</v>
      </c>
      <c r="AF70" s="114">
        <f t="shared" si="22"/>
        <v>0.95433267450327686</v>
      </c>
      <c r="AG70" s="117">
        <v>28839</v>
      </c>
    </row>
    <row r="71" spans="1:33" x14ac:dyDescent="0.2">
      <c r="A71" s="14" t="s">
        <v>40</v>
      </c>
      <c r="B71" s="4" t="s">
        <v>44</v>
      </c>
      <c r="C71" s="31">
        <v>823</v>
      </c>
      <c r="D71" s="32">
        <f t="shared" si="0"/>
        <v>0.14898624185372919</v>
      </c>
      <c r="E71" s="37">
        <v>13</v>
      </c>
      <c r="F71" s="32">
        <f t="shared" si="1"/>
        <v>2.3533671252715426E-3</v>
      </c>
      <c r="G71" s="33">
        <f t="shared" si="2"/>
        <v>4688</v>
      </c>
      <c r="H71" s="32">
        <f t="shared" si="3"/>
        <v>0.84866039102099933</v>
      </c>
      <c r="I71" s="38">
        <v>5524</v>
      </c>
      <c r="J71" s="47">
        <v>956</v>
      </c>
      <c r="K71" s="48">
        <f t="shared" si="4"/>
        <v>0.16959375554372894</v>
      </c>
      <c r="L71" s="51">
        <v>45</v>
      </c>
      <c r="M71" s="48">
        <f t="shared" si="5"/>
        <v>7.9829696647152736E-3</v>
      </c>
      <c r="N71" s="49">
        <f t="shared" si="6"/>
        <v>4636</v>
      </c>
      <c r="O71" s="48">
        <f t="shared" si="7"/>
        <v>0.82242327479155575</v>
      </c>
      <c r="P71" s="52">
        <v>5637</v>
      </c>
      <c r="Q71" s="75">
        <v>1080</v>
      </c>
      <c r="R71" s="79">
        <f t="shared" si="8"/>
        <v>0.18973998594518623</v>
      </c>
      <c r="S71" s="76">
        <v>91</v>
      </c>
      <c r="T71" s="79">
        <f t="shared" si="9"/>
        <v>1.5987350667603654E-2</v>
      </c>
      <c r="U71" s="77">
        <f t="shared" si="10"/>
        <v>4521</v>
      </c>
      <c r="V71" s="79">
        <f t="shared" si="11"/>
        <v>0.79427266338721014</v>
      </c>
      <c r="W71" s="81">
        <v>5692</v>
      </c>
      <c r="X71" s="89">
        <v>136</v>
      </c>
      <c r="Y71" s="93">
        <f t="shared" si="17"/>
        <v>2.3574276304385508E-2</v>
      </c>
      <c r="Z71" s="89">
        <f t="shared" si="24"/>
        <v>5633</v>
      </c>
      <c r="AA71" s="93">
        <f t="shared" si="19"/>
        <v>0.97642572369561453</v>
      </c>
      <c r="AB71" s="97">
        <v>5769</v>
      </c>
      <c r="AC71" s="116">
        <v>211</v>
      </c>
      <c r="AD71" s="114">
        <f t="shared" si="20"/>
        <v>3.6080711354309167E-2</v>
      </c>
      <c r="AE71" s="113">
        <f t="shared" si="25"/>
        <v>5637</v>
      </c>
      <c r="AF71" s="114">
        <f t="shared" si="22"/>
        <v>0.96391928864569087</v>
      </c>
      <c r="AG71" s="117">
        <v>5848</v>
      </c>
    </row>
    <row r="72" spans="1:33" x14ac:dyDescent="0.2">
      <c r="A72" s="14" t="s">
        <v>40</v>
      </c>
      <c r="B72" s="4" t="s">
        <v>45</v>
      </c>
      <c r="C72" s="31">
        <v>1056</v>
      </c>
      <c r="D72" s="32">
        <f t="shared" si="0"/>
        <v>0.12792247122955785</v>
      </c>
      <c r="E72" s="37">
        <v>20</v>
      </c>
      <c r="F72" s="32">
        <f t="shared" si="1"/>
        <v>2.4227740763173833E-3</v>
      </c>
      <c r="G72" s="33">
        <f t="shared" si="2"/>
        <v>7179</v>
      </c>
      <c r="H72" s="32">
        <f t="shared" si="3"/>
        <v>0.86965475469412479</v>
      </c>
      <c r="I72" s="38">
        <v>8255</v>
      </c>
      <c r="J72" s="47">
        <v>1166</v>
      </c>
      <c r="K72" s="48">
        <f t="shared" si="4"/>
        <v>0.14004323804948354</v>
      </c>
      <c r="L72" s="51">
        <v>56</v>
      </c>
      <c r="M72" s="48">
        <f t="shared" si="5"/>
        <v>6.7259188085515252E-3</v>
      </c>
      <c r="N72" s="49">
        <f t="shared" si="6"/>
        <v>7104</v>
      </c>
      <c r="O72" s="48">
        <f t="shared" si="7"/>
        <v>0.85323084314196496</v>
      </c>
      <c r="P72" s="52">
        <v>8326</v>
      </c>
      <c r="Q72" s="75">
        <v>1293</v>
      </c>
      <c r="R72" s="79">
        <f t="shared" si="8"/>
        <v>0.15290917691579944</v>
      </c>
      <c r="S72" s="76">
        <v>115</v>
      </c>
      <c r="T72" s="79">
        <f t="shared" si="9"/>
        <v>1.3599810785241249E-2</v>
      </c>
      <c r="U72" s="77">
        <f t="shared" si="10"/>
        <v>7048</v>
      </c>
      <c r="V72" s="79">
        <f t="shared" si="11"/>
        <v>0.83349101229895928</v>
      </c>
      <c r="W72" s="81">
        <v>8456</v>
      </c>
      <c r="X72" s="89">
        <v>166</v>
      </c>
      <c r="Y72" s="93">
        <f t="shared" si="17"/>
        <v>1.9345064677776483E-2</v>
      </c>
      <c r="Z72" s="89">
        <f t="shared" si="24"/>
        <v>8415</v>
      </c>
      <c r="AA72" s="93">
        <f t="shared" si="19"/>
        <v>0.98065493532222348</v>
      </c>
      <c r="AB72" s="97">
        <v>8581</v>
      </c>
      <c r="AC72" s="116">
        <v>267</v>
      </c>
      <c r="AD72" s="114">
        <f t="shared" si="20"/>
        <v>3.0902777777777779E-2</v>
      </c>
      <c r="AE72" s="113">
        <f t="shared" si="25"/>
        <v>8373</v>
      </c>
      <c r="AF72" s="114">
        <f t="shared" si="22"/>
        <v>0.96909722222222228</v>
      </c>
      <c r="AG72" s="117">
        <v>8640</v>
      </c>
    </row>
    <row r="73" spans="1:33" x14ac:dyDescent="0.2">
      <c r="A73" s="14" t="s">
        <v>40</v>
      </c>
      <c r="B73" s="4" t="s">
        <v>46</v>
      </c>
      <c r="C73" s="31">
        <v>2090</v>
      </c>
      <c r="D73" s="32">
        <f t="shared" si="0"/>
        <v>0.13464759695915474</v>
      </c>
      <c r="E73" s="37">
        <v>49</v>
      </c>
      <c r="F73" s="32">
        <f t="shared" si="1"/>
        <v>3.156809689473006E-3</v>
      </c>
      <c r="G73" s="33">
        <f t="shared" si="2"/>
        <v>13383</v>
      </c>
      <c r="H73" s="32">
        <f t="shared" si="3"/>
        <v>0.86219559335137219</v>
      </c>
      <c r="I73" s="38">
        <v>15522</v>
      </c>
      <c r="J73" s="47">
        <v>2437</v>
      </c>
      <c r="K73" s="48">
        <f t="shared" si="4"/>
        <v>0.15306827460586647</v>
      </c>
      <c r="L73" s="51">
        <v>174</v>
      </c>
      <c r="M73" s="48">
        <f t="shared" si="5"/>
        <v>1.092896174863388E-2</v>
      </c>
      <c r="N73" s="49">
        <f t="shared" si="6"/>
        <v>13310</v>
      </c>
      <c r="O73" s="48">
        <f t="shared" si="7"/>
        <v>0.83600276364549964</v>
      </c>
      <c r="P73" s="52">
        <v>15921</v>
      </c>
      <c r="Q73" s="75">
        <v>2819</v>
      </c>
      <c r="R73" s="79">
        <f t="shared" si="8"/>
        <v>0.17357305584631488</v>
      </c>
      <c r="S73" s="76">
        <v>295</v>
      </c>
      <c r="T73" s="79">
        <f t="shared" si="9"/>
        <v>1.8163906163413582E-2</v>
      </c>
      <c r="U73" s="77">
        <f t="shared" si="10"/>
        <v>13127</v>
      </c>
      <c r="V73" s="79">
        <f t="shared" si="11"/>
        <v>0.80826303799027155</v>
      </c>
      <c r="W73" s="81">
        <v>16241</v>
      </c>
      <c r="X73" s="89">
        <v>403</v>
      </c>
      <c r="Y73" s="93">
        <f t="shared" si="17"/>
        <v>2.4173714834143122E-2</v>
      </c>
      <c r="Z73" s="89">
        <f t="shared" si="24"/>
        <v>16268</v>
      </c>
      <c r="AA73" s="93">
        <f t="shared" si="19"/>
        <v>0.9758262851658569</v>
      </c>
      <c r="AB73" s="97">
        <v>16671</v>
      </c>
      <c r="AC73" s="116">
        <v>585</v>
      </c>
      <c r="AD73" s="114">
        <f t="shared" si="20"/>
        <v>3.4596960198710745E-2</v>
      </c>
      <c r="AE73" s="113">
        <f t="shared" si="25"/>
        <v>16324</v>
      </c>
      <c r="AF73" s="114">
        <f t="shared" si="22"/>
        <v>0.96540303980128928</v>
      </c>
      <c r="AG73" s="117">
        <v>16909</v>
      </c>
    </row>
    <row r="74" spans="1:33" x14ac:dyDescent="0.2">
      <c r="A74" s="14" t="s">
        <v>40</v>
      </c>
      <c r="B74" s="4" t="s">
        <v>47</v>
      </c>
      <c r="C74" s="31">
        <v>5877</v>
      </c>
      <c r="D74" s="32">
        <f t="shared" si="0"/>
        <v>0.13141771019677997</v>
      </c>
      <c r="E74" s="37">
        <v>245</v>
      </c>
      <c r="F74" s="32">
        <f t="shared" si="1"/>
        <v>5.4785330948121649E-3</v>
      </c>
      <c r="G74" s="33">
        <f t="shared" si="2"/>
        <v>38598</v>
      </c>
      <c r="H74" s="32">
        <f t="shared" si="3"/>
        <v>0.86310375670840789</v>
      </c>
      <c r="I74" s="38">
        <v>44720</v>
      </c>
      <c r="J74" s="47">
        <v>6843</v>
      </c>
      <c r="K74" s="48">
        <f t="shared" si="4"/>
        <v>0.14975380238538133</v>
      </c>
      <c r="L74" s="51">
        <v>576</v>
      </c>
      <c r="M74" s="48">
        <f t="shared" si="5"/>
        <v>1.2605317868475763E-2</v>
      </c>
      <c r="N74" s="49">
        <f t="shared" si="6"/>
        <v>38276</v>
      </c>
      <c r="O74" s="48">
        <f t="shared" si="7"/>
        <v>0.83764087974614287</v>
      </c>
      <c r="P74" s="52">
        <v>45695</v>
      </c>
      <c r="Q74" s="75">
        <v>7937</v>
      </c>
      <c r="R74" s="79">
        <f t="shared" si="8"/>
        <v>0.16939855722030137</v>
      </c>
      <c r="S74" s="76">
        <v>911</v>
      </c>
      <c r="T74" s="79">
        <f t="shared" si="9"/>
        <v>1.9443377299696932E-2</v>
      </c>
      <c r="U74" s="77">
        <f t="shared" si="10"/>
        <v>38006</v>
      </c>
      <c r="V74" s="79">
        <f t="shared" si="11"/>
        <v>0.81115806548000169</v>
      </c>
      <c r="W74" s="81">
        <v>46854</v>
      </c>
      <c r="X74" s="89">
        <v>1386</v>
      </c>
      <c r="Y74" s="93">
        <f t="shared" si="17"/>
        <v>2.8778472207802993E-2</v>
      </c>
      <c r="Z74" s="89">
        <f t="shared" si="24"/>
        <v>46775</v>
      </c>
      <c r="AA74" s="93">
        <f t="shared" si="19"/>
        <v>0.97122152779219706</v>
      </c>
      <c r="AB74" s="97">
        <v>48161</v>
      </c>
      <c r="AC74" s="116">
        <v>2021</v>
      </c>
      <c r="AD74" s="114">
        <f t="shared" si="20"/>
        <v>4.1325862915098967E-2</v>
      </c>
      <c r="AE74" s="113">
        <f t="shared" si="25"/>
        <v>46883</v>
      </c>
      <c r="AF74" s="114">
        <f t="shared" si="22"/>
        <v>0.95867413708490101</v>
      </c>
      <c r="AG74" s="117">
        <v>48904</v>
      </c>
    </row>
    <row r="75" spans="1:33" x14ac:dyDescent="0.2">
      <c r="A75" s="14" t="s">
        <v>40</v>
      </c>
      <c r="B75" s="4" t="s">
        <v>48</v>
      </c>
      <c r="C75" s="31">
        <v>2727</v>
      </c>
      <c r="D75" s="32">
        <f t="shared" si="0"/>
        <v>0.16053452640254312</v>
      </c>
      <c r="E75" s="37">
        <v>83</v>
      </c>
      <c r="F75" s="32">
        <f t="shared" si="1"/>
        <v>4.8860893624536406E-3</v>
      </c>
      <c r="G75" s="33">
        <f t="shared" si="2"/>
        <v>14177</v>
      </c>
      <c r="H75" s="32">
        <f t="shared" si="3"/>
        <v>0.83457938423500322</v>
      </c>
      <c r="I75" s="38">
        <v>16987</v>
      </c>
      <c r="J75" s="47">
        <v>3087</v>
      </c>
      <c r="K75" s="48">
        <f t="shared" si="4"/>
        <v>0.1779045643153527</v>
      </c>
      <c r="L75" s="51">
        <v>205</v>
      </c>
      <c r="M75" s="48">
        <f t="shared" si="5"/>
        <v>1.1814200092208391E-2</v>
      </c>
      <c r="N75" s="49">
        <f t="shared" si="6"/>
        <v>14060</v>
      </c>
      <c r="O75" s="48">
        <f t="shared" si="7"/>
        <v>0.81028123559243892</v>
      </c>
      <c r="P75" s="52">
        <v>17352</v>
      </c>
      <c r="Q75" s="75">
        <v>3527</v>
      </c>
      <c r="R75" s="79">
        <f t="shared" si="8"/>
        <v>0.20001134172621074</v>
      </c>
      <c r="S75" s="76">
        <v>369</v>
      </c>
      <c r="T75" s="79">
        <f t="shared" si="9"/>
        <v>2.0925484858795508E-2</v>
      </c>
      <c r="U75" s="77">
        <f t="shared" si="10"/>
        <v>13738</v>
      </c>
      <c r="V75" s="79">
        <f t="shared" si="11"/>
        <v>0.77906317341499376</v>
      </c>
      <c r="W75" s="81">
        <v>17634</v>
      </c>
      <c r="X75" s="89">
        <v>589</v>
      </c>
      <c r="Y75" s="93">
        <f t="shared" si="17"/>
        <v>3.2655097854410377E-2</v>
      </c>
      <c r="Z75" s="89">
        <f t="shared" si="24"/>
        <v>17448</v>
      </c>
      <c r="AA75" s="93">
        <f t="shared" si="19"/>
        <v>0.96734490214558966</v>
      </c>
      <c r="AB75" s="97">
        <v>18037</v>
      </c>
      <c r="AC75" s="116">
        <v>835</v>
      </c>
      <c r="AD75" s="114">
        <f t="shared" si="20"/>
        <v>4.5149778306477775E-2</v>
      </c>
      <c r="AE75" s="113">
        <f t="shared" si="25"/>
        <v>17659</v>
      </c>
      <c r="AF75" s="114">
        <f t="shared" si="22"/>
        <v>0.95485022169352218</v>
      </c>
      <c r="AG75" s="117">
        <v>18494</v>
      </c>
    </row>
    <row r="76" spans="1:33" x14ac:dyDescent="0.2">
      <c r="A76" s="14" t="s">
        <v>40</v>
      </c>
      <c r="B76" s="4" t="s">
        <v>49</v>
      </c>
      <c r="C76" s="31">
        <v>862</v>
      </c>
      <c r="D76" s="32">
        <f t="shared" si="0"/>
        <v>0.14321315833194884</v>
      </c>
      <c r="E76" s="37">
        <v>9</v>
      </c>
      <c r="F76" s="32">
        <f t="shared" si="1"/>
        <v>1.4952649941850807E-3</v>
      </c>
      <c r="G76" s="33">
        <f t="shared" si="2"/>
        <v>5148</v>
      </c>
      <c r="H76" s="32">
        <f t="shared" si="3"/>
        <v>0.85529157667386613</v>
      </c>
      <c r="I76" s="38">
        <v>6019</v>
      </c>
      <c r="J76" s="47">
        <v>1048</v>
      </c>
      <c r="K76" s="48">
        <f t="shared" si="4"/>
        <v>0.17071184231959602</v>
      </c>
      <c r="L76" s="51">
        <v>46</v>
      </c>
      <c r="M76" s="48">
        <f t="shared" si="5"/>
        <v>7.4930770483792146E-3</v>
      </c>
      <c r="N76" s="49">
        <f t="shared" si="6"/>
        <v>5045</v>
      </c>
      <c r="O76" s="48">
        <f t="shared" si="7"/>
        <v>0.82179508063202478</v>
      </c>
      <c r="P76" s="52">
        <v>6139</v>
      </c>
      <c r="Q76" s="75">
        <v>1239</v>
      </c>
      <c r="R76" s="79">
        <f t="shared" si="8"/>
        <v>0.19511811023622047</v>
      </c>
      <c r="S76" s="76">
        <v>90</v>
      </c>
      <c r="T76" s="79">
        <f t="shared" si="9"/>
        <v>1.4173228346456693E-2</v>
      </c>
      <c r="U76" s="77">
        <f t="shared" si="10"/>
        <v>5021</v>
      </c>
      <c r="V76" s="79">
        <f t="shared" si="11"/>
        <v>0.79070866141732288</v>
      </c>
      <c r="W76" s="81">
        <v>6350</v>
      </c>
      <c r="X76" s="89">
        <v>163</v>
      </c>
      <c r="Y76" s="93">
        <f t="shared" si="17"/>
        <v>2.4798417769663777E-2</v>
      </c>
      <c r="Z76" s="89">
        <f t="shared" si="24"/>
        <v>6410</v>
      </c>
      <c r="AA76" s="93">
        <f t="shared" si="19"/>
        <v>0.97520158223033626</v>
      </c>
      <c r="AB76" s="97">
        <v>6573</v>
      </c>
      <c r="AC76" s="116">
        <v>264</v>
      </c>
      <c r="AD76" s="114">
        <f t="shared" si="20"/>
        <v>3.8938053097345132E-2</v>
      </c>
      <c r="AE76" s="113">
        <f t="shared" si="25"/>
        <v>6516</v>
      </c>
      <c r="AF76" s="114">
        <f t="shared" si="22"/>
        <v>0.9610619469026549</v>
      </c>
      <c r="AG76" s="117">
        <v>6780</v>
      </c>
    </row>
    <row r="77" spans="1:33" x14ac:dyDescent="0.2">
      <c r="A77" s="14" t="s">
        <v>50</v>
      </c>
      <c r="B77" s="4" t="s">
        <v>51</v>
      </c>
      <c r="C77" s="31">
        <v>325</v>
      </c>
      <c r="D77" s="32">
        <f t="shared" ref="D77:D140" si="26">C77/I77</f>
        <v>0.10840560373582388</v>
      </c>
      <c r="E77" s="37">
        <v>6</v>
      </c>
      <c r="F77" s="32">
        <f t="shared" ref="F77:F140" si="27">E77/I77</f>
        <v>2.0013342228152103E-3</v>
      </c>
      <c r="G77" s="33">
        <f t="shared" ref="G77:G140" si="28">I77-C77-E77</f>
        <v>2667</v>
      </c>
      <c r="H77" s="32">
        <f t="shared" ref="H77:H140" si="29">G77/I77</f>
        <v>0.8895930620413609</v>
      </c>
      <c r="I77" s="38">
        <v>2998</v>
      </c>
      <c r="J77" s="47">
        <v>378</v>
      </c>
      <c r="K77" s="48">
        <f t="shared" ref="K77:K140" si="30">J77/P77</f>
        <v>0.1237721021611002</v>
      </c>
      <c r="L77" s="51">
        <v>18</v>
      </c>
      <c r="M77" s="48">
        <f t="shared" ref="M77:M140" si="31">L77/P77</f>
        <v>5.893909626719057E-3</v>
      </c>
      <c r="N77" s="49">
        <f t="shared" ref="N77:N140" si="32">P77-J77-L77</f>
        <v>2658</v>
      </c>
      <c r="O77" s="48">
        <f t="shared" ref="O77:O140" si="33">N77/P77</f>
        <v>0.87033398821218078</v>
      </c>
      <c r="P77" s="52">
        <v>3054</v>
      </c>
      <c r="Q77" s="75">
        <v>426</v>
      </c>
      <c r="R77" s="79">
        <f t="shared" ref="R77:R140" si="34">Q77/W77</f>
        <v>0.13953488372093023</v>
      </c>
      <c r="S77" s="76">
        <v>38</v>
      </c>
      <c r="T77" s="79">
        <f t="shared" ref="T77:T140" si="35">S77/W77</f>
        <v>1.2446773665247298E-2</v>
      </c>
      <c r="U77" s="77">
        <f t="shared" ref="U77:U140" si="36">W77-Q77-S77</f>
        <v>2589</v>
      </c>
      <c r="V77" s="79">
        <f t="shared" ref="V77:V140" si="37">U77/W77</f>
        <v>0.84801834261382247</v>
      </c>
      <c r="W77" s="81">
        <v>3053</v>
      </c>
      <c r="X77" s="89">
        <v>54</v>
      </c>
      <c r="Y77" s="93">
        <f t="shared" si="17"/>
        <v>1.731879409878127E-2</v>
      </c>
      <c r="Z77" s="89">
        <f t="shared" si="24"/>
        <v>3064</v>
      </c>
      <c r="AA77" s="93">
        <f t="shared" si="19"/>
        <v>0.98268120590121877</v>
      </c>
      <c r="AB77" s="97">
        <v>3118</v>
      </c>
      <c r="AC77" s="116">
        <v>82</v>
      </c>
      <c r="AD77" s="114">
        <f t="shared" si="20"/>
        <v>2.6164645820038291E-2</v>
      </c>
      <c r="AE77" s="113">
        <f t="shared" si="25"/>
        <v>3052</v>
      </c>
      <c r="AF77" s="114">
        <f t="shared" si="22"/>
        <v>0.9738353541799617</v>
      </c>
      <c r="AG77" s="117">
        <v>3134</v>
      </c>
    </row>
    <row r="78" spans="1:33" x14ac:dyDescent="0.2">
      <c r="A78" s="14" t="s">
        <v>50</v>
      </c>
      <c r="B78" s="4" t="s">
        <v>52</v>
      </c>
      <c r="C78" s="31">
        <v>283</v>
      </c>
      <c r="D78" s="32">
        <f t="shared" si="26"/>
        <v>0.13934022648941408</v>
      </c>
      <c r="E78" s="37">
        <v>13</v>
      </c>
      <c r="F78" s="32">
        <f t="shared" si="27"/>
        <v>6.4007877892663717E-3</v>
      </c>
      <c r="G78" s="33">
        <f t="shared" si="28"/>
        <v>1735</v>
      </c>
      <c r="H78" s="32">
        <f t="shared" si="29"/>
        <v>0.85425898572131953</v>
      </c>
      <c r="I78" s="38">
        <v>2031</v>
      </c>
      <c r="J78" s="47">
        <v>322</v>
      </c>
      <c r="K78" s="48">
        <f t="shared" si="30"/>
        <v>0.15406698564593302</v>
      </c>
      <c r="L78" s="51">
        <v>29</v>
      </c>
      <c r="M78" s="48">
        <f t="shared" si="31"/>
        <v>1.3875598086124402E-2</v>
      </c>
      <c r="N78" s="49">
        <f t="shared" si="32"/>
        <v>1739</v>
      </c>
      <c r="O78" s="48">
        <f t="shared" si="33"/>
        <v>0.83205741626794261</v>
      </c>
      <c r="P78" s="52">
        <v>2090</v>
      </c>
      <c r="Q78" s="75">
        <v>360</v>
      </c>
      <c r="R78" s="79">
        <f t="shared" si="34"/>
        <v>0.17382906808305165</v>
      </c>
      <c r="S78" s="76">
        <v>39</v>
      </c>
      <c r="T78" s="79">
        <f t="shared" si="35"/>
        <v>1.8831482375663931E-2</v>
      </c>
      <c r="U78" s="77">
        <f t="shared" si="36"/>
        <v>1672</v>
      </c>
      <c r="V78" s="79">
        <f t="shared" si="37"/>
        <v>0.80733944954128445</v>
      </c>
      <c r="W78" s="81">
        <v>2071</v>
      </c>
      <c r="X78" s="89">
        <v>55</v>
      </c>
      <c r="Y78" s="93">
        <f t="shared" ref="Y78:Y141" si="38">X78/AB78</f>
        <v>2.6165556612749764E-2</v>
      </c>
      <c r="Z78" s="89">
        <f t="shared" si="24"/>
        <v>2047</v>
      </c>
      <c r="AA78" s="93">
        <f t="shared" ref="AA78:AA141" si="39">Z78/AB78</f>
        <v>0.97383444338725023</v>
      </c>
      <c r="AB78" s="97">
        <v>2102</v>
      </c>
      <c r="AC78" s="116">
        <v>57</v>
      </c>
      <c r="AD78" s="114">
        <f t="shared" ref="AD78:AD141" si="40">AC78/AG78</f>
        <v>2.6291512915129153E-2</v>
      </c>
      <c r="AE78" s="113">
        <f t="shared" si="25"/>
        <v>2111</v>
      </c>
      <c r="AF78" s="114">
        <f t="shared" ref="AF78:AF141" si="41">AE78/AG78</f>
        <v>0.9737084870848709</v>
      </c>
      <c r="AG78" s="117">
        <v>2168</v>
      </c>
    </row>
    <row r="79" spans="1:33" x14ac:dyDescent="0.2">
      <c r="A79" s="14" t="s">
        <v>50</v>
      </c>
      <c r="B79" s="4" t="s">
        <v>53</v>
      </c>
      <c r="C79" s="31">
        <v>653</v>
      </c>
      <c r="D79" s="32">
        <f t="shared" si="26"/>
        <v>0.11698316015764959</v>
      </c>
      <c r="E79" s="37">
        <v>19</v>
      </c>
      <c r="F79" s="32">
        <f t="shared" si="27"/>
        <v>3.4037979218917952E-3</v>
      </c>
      <c r="G79" s="33">
        <f t="shared" si="28"/>
        <v>4910</v>
      </c>
      <c r="H79" s="32">
        <f t="shared" si="29"/>
        <v>0.87961304192045864</v>
      </c>
      <c r="I79" s="38">
        <v>5582</v>
      </c>
      <c r="J79" s="47">
        <v>714</v>
      </c>
      <c r="K79" s="48">
        <f t="shared" si="30"/>
        <v>0.12727272727272726</v>
      </c>
      <c r="L79" s="51">
        <v>53</v>
      </c>
      <c r="M79" s="48">
        <f t="shared" si="31"/>
        <v>9.4474153297682707E-3</v>
      </c>
      <c r="N79" s="49">
        <f t="shared" si="32"/>
        <v>4843</v>
      </c>
      <c r="O79" s="48">
        <f t="shared" si="33"/>
        <v>0.86327985739750446</v>
      </c>
      <c r="P79" s="52">
        <v>5610</v>
      </c>
      <c r="Q79" s="75">
        <v>782</v>
      </c>
      <c r="R79" s="79">
        <f t="shared" si="34"/>
        <v>0.1373134328358209</v>
      </c>
      <c r="S79" s="76">
        <v>103</v>
      </c>
      <c r="T79" s="79">
        <f t="shared" si="35"/>
        <v>1.8086040386303775E-2</v>
      </c>
      <c r="U79" s="77">
        <f t="shared" si="36"/>
        <v>4810</v>
      </c>
      <c r="V79" s="79">
        <f t="shared" si="37"/>
        <v>0.84460052677787534</v>
      </c>
      <c r="W79" s="81">
        <v>5695</v>
      </c>
      <c r="X79" s="89">
        <v>136</v>
      </c>
      <c r="Y79" s="93">
        <f t="shared" si="38"/>
        <v>2.3541630604119786E-2</v>
      </c>
      <c r="Z79" s="89">
        <f t="shared" si="24"/>
        <v>5641</v>
      </c>
      <c r="AA79" s="93">
        <f t="shared" si="39"/>
        <v>0.97645836939588027</v>
      </c>
      <c r="AB79" s="97">
        <v>5777</v>
      </c>
      <c r="AC79" s="116">
        <v>184</v>
      </c>
      <c r="AD79" s="114">
        <f t="shared" si="40"/>
        <v>3.1631425133230189E-2</v>
      </c>
      <c r="AE79" s="113">
        <f t="shared" si="25"/>
        <v>5633</v>
      </c>
      <c r="AF79" s="114">
        <f t="shared" si="41"/>
        <v>0.96836857486676986</v>
      </c>
      <c r="AG79" s="117">
        <v>5817</v>
      </c>
    </row>
    <row r="80" spans="1:33" x14ac:dyDescent="0.2">
      <c r="A80" s="14" t="s">
        <v>50</v>
      </c>
      <c r="B80" s="4" t="s">
        <v>54</v>
      </c>
      <c r="C80" s="31">
        <v>337</v>
      </c>
      <c r="D80" s="32">
        <f t="shared" si="26"/>
        <v>0.11525307797537619</v>
      </c>
      <c r="E80" s="37">
        <v>5</v>
      </c>
      <c r="F80" s="32">
        <f t="shared" si="27"/>
        <v>1.7099863201094391E-3</v>
      </c>
      <c r="G80" s="33">
        <f t="shared" si="28"/>
        <v>2582</v>
      </c>
      <c r="H80" s="32">
        <f t="shared" si="29"/>
        <v>0.88303693570451436</v>
      </c>
      <c r="I80" s="38">
        <v>2924</v>
      </c>
      <c r="J80" s="47">
        <v>405</v>
      </c>
      <c r="K80" s="48">
        <f t="shared" si="30"/>
        <v>0.13554216867469879</v>
      </c>
      <c r="L80" s="51">
        <v>20</v>
      </c>
      <c r="M80" s="48">
        <f t="shared" si="31"/>
        <v>6.6934404283801874E-3</v>
      </c>
      <c r="N80" s="49">
        <f t="shared" si="32"/>
        <v>2563</v>
      </c>
      <c r="O80" s="48">
        <f t="shared" si="33"/>
        <v>0.85776439089692103</v>
      </c>
      <c r="P80" s="52">
        <v>2988</v>
      </c>
      <c r="Q80" s="75">
        <v>450</v>
      </c>
      <c r="R80" s="79">
        <f t="shared" si="34"/>
        <v>0.14720314033366044</v>
      </c>
      <c r="S80" s="76">
        <v>45</v>
      </c>
      <c r="T80" s="79">
        <f t="shared" si="35"/>
        <v>1.4720314033366046E-2</v>
      </c>
      <c r="U80" s="77">
        <f t="shared" si="36"/>
        <v>2562</v>
      </c>
      <c r="V80" s="79">
        <f t="shared" si="37"/>
        <v>0.83807654563297351</v>
      </c>
      <c r="W80" s="81">
        <v>3057</v>
      </c>
      <c r="X80" s="89">
        <v>64</v>
      </c>
      <c r="Y80" s="93">
        <f t="shared" si="38"/>
        <v>2.0745542949756886E-2</v>
      </c>
      <c r="Z80" s="89">
        <f t="shared" si="24"/>
        <v>3021</v>
      </c>
      <c r="AA80" s="93">
        <f t="shared" si="39"/>
        <v>0.97925445705024317</v>
      </c>
      <c r="AB80" s="97">
        <v>3085</v>
      </c>
      <c r="AC80" s="116">
        <v>92</v>
      </c>
      <c r="AD80" s="114">
        <f t="shared" si="40"/>
        <v>2.9012929675181331E-2</v>
      </c>
      <c r="AE80" s="113">
        <f t="shared" si="25"/>
        <v>3079</v>
      </c>
      <c r="AF80" s="114">
        <f t="shared" si="41"/>
        <v>0.97098707032481868</v>
      </c>
      <c r="AG80" s="117">
        <v>3171</v>
      </c>
    </row>
    <row r="81" spans="1:33" x14ac:dyDescent="0.2">
      <c r="A81" s="14" t="s">
        <v>50</v>
      </c>
      <c r="B81" s="4" t="s">
        <v>55</v>
      </c>
      <c r="C81" s="31">
        <v>814</v>
      </c>
      <c r="D81" s="32">
        <f t="shared" si="26"/>
        <v>0.13222871994801819</v>
      </c>
      <c r="E81" s="37">
        <v>13</v>
      </c>
      <c r="F81" s="32">
        <f t="shared" si="27"/>
        <v>2.1117608836907081E-3</v>
      </c>
      <c r="G81" s="33">
        <f t="shared" si="28"/>
        <v>5329</v>
      </c>
      <c r="H81" s="32">
        <f t="shared" si="29"/>
        <v>0.86565951916829109</v>
      </c>
      <c r="I81" s="38">
        <v>6156</v>
      </c>
      <c r="J81" s="47">
        <v>934</v>
      </c>
      <c r="K81" s="48">
        <f t="shared" si="30"/>
        <v>0.14891581632653061</v>
      </c>
      <c r="L81" s="51">
        <v>54</v>
      </c>
      <c r="M81" s="48">
        <f t="shared" si="31"/>
        <v>8.6096938775510196E-3</v>
      </c>
      <c r="N81" s="49">
        <f t="shared" si="32"/>
        <v>5284</v>
      </c>
      <c r="O81" s="48">
        <f t="shared" si="33"/>
        <v>0.84247448979591832</v>
      </c>
      <c r="P81" s="52">
        <v>6272</v>
      </c>
      <c r="Q81" s="75">
        <v>1037</v>
      </c>
      <c r="R81" s="79">
        <f t="shared" si="34"/>
        <v>0.1649435342770797</v>
      </c>
      <c r="S81" s="76">
        <v>93</v>
      </c>
      <c r="T81" s="79">
        <f t="shared" si="35"/>
        <v>1.4792428821377445E-2</v>
      </c>
      <c r="U81" s="77">
        <f t="shared" si="36"/>
        <v>5157</v>
      </c>
      <c r="V81" s="79">
        <f t="shared" si="37"/>
        <v>0.82026403690154281</v>
      </c>
      <c r="W81" s="81">
        <v>6287</v>
      </c>
      <c r="X81" s="89">
        <v>142</v>
      </c>
      <c r="Y81" s="93">
        <f t="shared" si="38"/>
        <v>2.2118380062305296E-2</v>
      </c>
      <c r="Z81" s="89">
        <f t="shared" si="24"/>
        <v>6278</v>
      </c>
      <c r="AA81" s="93">
        <f t="shared" si="39"/>
        <v>0.97788161993769473</v>
      </c>
      <c r="AB81" s="97">
        <v>6420</v>
      </c>
      <c r="AC81" s="116">
        <v>208</v>
      </c>
      <c r="AD81" s="114">
        <f t="shared" si="40"/>
        <v>3.2253062490308577E-2</v>
      </c>
      <c r="AE81" s="113">
        <f t="shared" si="25"/>
        <v>6241</v>
      </c>
      <c r="AF81" s="114">
        <f t="shared" si="41"/>
        <v>0.96774693750969143</v>
      </c>
      <c r="AG81" s="117">
        <v>6449</v>
      </c>
    </row>
    <row r="82" spans="1:33" x14ac:dyDescent="0.2">
      <c r="A82" s="14" t="s">
        <v>50</v>
      </c>
      <c r="B82" s="4" t="s">
        <v>56</v>
      </c>
      <c r="C82" s="31">
        <v>1515</v>
      </c>
      <c r="D82" s="32">
        <f t="shared" si="26"/>
        <v>0.14004437049362173</v>
      </c>
      <c r="E82" s="37">
        <v>46</v>
      </c>
      <c r="F82" s="32">
        <f t="shared" si="27"/>
        <v>4.2521723054168977E-3</v>
      </c>
      <c r="G82" s="33">
        <f t="shared" si="28"/>
        <v>9257</v>
      </c>
      <c r="H82" s="32">
        <f t="shared" si="29"/>
        <v>0.85570345720096141</v>
      </c>
      <c r="I82" s="38">
        <v>10818</v>
      </c>
      <c r="J82" s="47">
        <v>1731</v>
      </c>
      <c r="K82" s="48">
        <f t="shared" si="30"/>
        <v>0.15598810489321438</v>
      </c>
      <c r="L82" s="51">
        <v>141</v>
      </c>
      <c r="M82" s="48">
        <f t="shared" si="31"/>
        <v>1.2706136793728035E-2</v>
      </c>
      <c r="N82" s="49">
        <f t="shared" si="32"/>
        <v>9225</v>
      </c>
      <c r="O82" s="48">
        <f t="shared" si="33"/>
        <v>0.83130575831305753</v>
      </c>
      <c r="P82" s="52">
        <v>11097</v>
      </c>
      <c r="Q82" s="75">
        <v>1965</v>
      </c>
      <c r="R82" s="79">
        <f t="shared" si="34"/>
        <v>0.17502449452213414</v>
      </c>
      <c r="S82" s="76">
        <v>263</v>
      </c>
      <c r="T82" s="79">
        <f t="shared" si="35"/>
        <v>2.342567025919658E-2</v>
      </c>
      <c r="U82" s="77">
        <f t="shared" si="36"/>
        <v>8999</v>
      </c>
      <c r="V82" s="79">
        <f t="shared" si="37"/>
        <v>0.80154983521866929</v>
      </c>
      <c r="W82" s="81">
        <v>11227</v>
      </c>
      <c r="X82" s="89">
        <v>347</v>
      </c>
      <c r="Y82" s="93">
        <f t="shared" si="38"/>
        <v>3.0510859052141036E-2</v>
      </c>
      <c r="Z82" s="89">
        <f t="shared" si="24"/>
        <v>11026</v>
      </c>
      <c r="AA82" s="93">
        <f t="shared" si="39"/>
        <v>0.96948914094785898</v>
      </c>
      <c r="AB82" s="97">
        <v>11373</v>
      </c>
      <c r="AC82" s="116">
        <v>468</v>
      </c>
      <c r="AD82" s="114">
        <f t="shared" si="40"/>
        <v>4.033439627682496E-2</v>
      </c>
      <c r="AE82" s="113">
        <f t="shared" si="25"/>
        <v>11135</v>
      </c>
      <c r="AF82" s="114">
        <f t="shared" si="41"/>
        <v>0.959665603723175</v>
      </c>
      <c r="AG82" s="117">
        <v>11603</v>
      </c>
    </row>
    <row r="83" spans="1:33" x14ac:dyDescent="0.2">
      <c r="A83" s="14" t="s">
        <v>50</v>
      </c>
      <c r="B83" s="4" t="s">
        <v>57</v>
      </c>
      <c r="C83" s="31">
        <v>511</v>
      </c>
      <c r="D83" s="32">
        <f t="shared" si="26"/>
        <v>0.12322160598022668</v>
      </c>
      <c r="E83" s="37">
        <v>11</v>
      </c>
      <c r="F83" s="32">
        <f t="shared" si="27"/>
        <v>2.6525198938992041E-3</v>
      </c>
      <c r="G83" s="33">
        <f t="shared" si="28"/>
        <v>3625</v>
      </c>
      <c r="H83" s="32">
        <f t="shared" si="29"/>
        <v>0.87412587412587417</v>
      </c>
      <c r="I83" s="38">
        <v>4147</v>
      </c>
      <c r="J83" s="47">
        <v>571</v>
      </c>
      <c r="K83" s="48">
        <f t="shared" si="30"/>
        <v>0.13511594888783721</v>
      </c>
      <c r="L83" s="51">
        <v>42</v>
      </c>
      <c r="M83" s="48">
        <f t="shared" si="31"/>
        <v>9.9384761003312831E-3</v>
      </c>
      <c r="N83" s="49">
        <f t="shared" si="32"/>
        <v>3613</v>
      </c>
      <c r="O83" s="48">
        <f t="shared" si="33"/>
        <v>0.85494557501183155</v>
      </c>
      <c r="P83" s="52">
        <v>4226</v>
      </c>
      <c r="Q83" s="75">
        <v>643</v>
      </c>
      <c r="R83" s="79">
        <f t="shared" si="34"/>
        <v>0.14943062979316757</v>
      </c>
      <c r="S83" s="76">
        <v>74</v>
      </c>
      <c r="T83" s="79">
        <f t="shared" si="35"/>
        <v>1.7197304206367652E-2</v>
      </c>
      <c r="U83" s="77">
        <f t="shared" si="36"/>
        <v>3586</v>
      </c>
      <c r="V83" s="79">
        <f t="shared" si="37"/>
        <v>0.83337206600046476</v>
      </c>
      <c r="W83" s="81">
        <v>4303</v>
      </c>
      <c r="X83" s="89">
        <v>111</v>
      </c>
      <c r="Y83" s="93">
        <f t="shared" si="38"/>
        <v>2.5540727105384263E-2</v>
      </c>
      <c r="Z83" s="89">
        <f t="shared" si="24"/>
        <v>4235</v>
      </c>
      <c r="AA83" s="93">
        <f t="shared" si="39"/>
        <v>0.97445927289461576</v>
      </c>
      <c r="AB83" s="97">
        <v>4346</v>
      </c>
      <c r="AC83" s="116">
        <v>162</v>
      </c>
      <c r="AD83" s="114">
        <f t="shared" si="40"/>
        <v>3.6768043576940537E-2</v>
      </c>
      <c r="AE83" s="113">
        <f t="shared" si="25"/>
        <v>4244</v>
      </c>
      <c r="AF83" s="114">
        <f t="shared" si="41"/>
        <v>0.96323195642305948</v>
      </c>
      <c r="AG83" s="117">
        <v>4406</v>
      </c>
    </row>
    <row r="84" spans="1:33" x14ac:dyDescent="0.2">
      <c r="A84" s="14" t="s">
        <v>50</v>
      </c>
      <c r="B84" s="4" t="s">
        <v>58</v>
      </c>
      <c r="C84" s="31">
        <v>11358</v>
      </c>
      <c r="D84" s="32">
        <f t="shared" si="26"/>
        <v>0.17922459091411169</v>
      </c>
      <c r="E84" s="37">
        <v>635</v>
      </c>
      <c r="F84" s="32">
        <f t="shared" si="27"/>
        <v>1.002004008016032E-2</v>
      </c>
      <c r="G84" s="33">
        <f t="shared" si="28"/>
        <v>51380</v>
      </c>
      <c r="H84" s="32">
        <f t="shared" si="29"/>
        <v>0.81075536900572798</v>
      </c>
      <c r="I84" s="38">
        <v>63373</v>
      </c>
      <c r="J84" s="47">
        <v>12279</v>
      </c>
      <c r="K84" s="48">
        <f t="shared" si="30"/>
        <v>0.18980708588388054</v>
      </c>
      <c r="L84" s="51">
        <v>1667</v>
      </c>
      <c r="M84" s="48">
        <f t="shared" si="31"/>
        <v>2.5768255734866755E-2</v>
      </c>
      <c r="N84" s="49">
        <f t="shared" si="32"/>
        <v>50746</v>
      </c>
      <c r="O84" s="48">
        <f t="shared" si="33"/>
        <v>0.78442465838125275</v>
      </c>
      <c r="P84" s="52">
        <v>64692</v>
      </c>
      <c r="Q84" s="75">
        <v>13675</v>
      </c>
      <c r="R84" s="79">
        <f t="shared" si="34"/>
        <v>0.20683031595504939</v>
      </c>
      <c r="S84" s="76">
        <v>2669</v>
      </c>
      <c r="T84" s="79">
        <f t="shared" si="35"/>
        <v>4.0367832781281671E-2</v>
      </c>
      <c r="U84" s="77">
        <f t="shared" si="36"/>
        <v>49773</v>
      </c>
      <c r="V84" s="79">
        <f t="shared" si="37"/>
        <v>0.75280185126366894</v>
      </c>
      <c r="W84" s="81">
        <v>66117</v>
      </c>
      <c r="X84" s="89">
        <v>3554</v>
      </c>
      <c r="Y84" s="93">
        <f t="shared" si="38"/>
        <v>5.2610542833034804E-2</v>
      </c>
      <c r="Z84" s="89">
        <f t="shared" si="24"/>
        <v>63999</v>
      </c>
      <c r="AA84" s="93">
        <f t="shared" si="39"/>
        <v>0.94738945716696521</v>
      </c>
      <c r="AB84" s="97">
        <v>67553</v>
      </c>
      <c r="AC84" s="116">
        <v>4614</v>
      </c>
      <c r="AD84" s="114">
        <f t="shared" si="40"/>
        <v>6.678632429146282E-2</v>
      </c>
      <c r="AE84" s="113">
        <f t="shared" si="25"/>
        <v>64472</v>
      </c>
      <c r="AF84" s="114">
        <f t="shared" si="41"/>
        <v>0.93321367570853719</v>
      </c>
      <c r="AG84" s="117">
        <v>69086</v>
      </c>
    </row>
    <row r="85" spans="1:33" x14ac:dyDescent="0.2">
      <c r="A85" s="14" t="s">
        <v>50</v>
      </c>
      <c r="B85" s="4" t="s">
        <v>59</v>
      </c>
      <c r="C85" s="31">
        <v>9560</v>
      </c>
      <c r="D85" s="32">
        <f t="shared" si="26"/>
        <v>0.16534643190701859</v>
      </c>
      <c r="E85" s="37">
        <v>314</v>
      </c>
      <c r="F85" s="32">
        <f t="shared" si="27"/>
        <v>5.4308346881593965E-3</v>
      </c>
      <c r="G85" s="33">
        <f t="shared" si="28"/>
        <v>47944</v>
      </c>
      <c r="H85" s="32">
        <f t="shared" si="29"/>
        <v>0.829222733404822</v>
      </c>
      <c r="I85" s="38">
        <v>57818</v>
      </c>
      <c r="J85" s="47">
        <v>10836</v>
      </c>
      <c r="K85" s="48">
        <f t="shared" si="30"/>
        <v>0.1832448337673758</v>
      </c>
      <c r="L85" s="51">
        <v>763</v>
      </c>
      <c r="M85" s="48">
        <f t="shared" si="31"/>
        <v>1.2902898501707985E-2</v>
      </c>
      <c r="N85" s="49">
        <f t="shared" si="32"/>
        <v>47535</v>
      </c>
      <c r="O85" s="48">
        <f t="shared" si="33"/>
        <v>0.80385226773091623</v>
      </c>
      <c r="P85" s="52">
        <v>59134</v>
      </c>
      <c r="Q85" s="75">
        <v>12588</v>
      </c>
      <c r="R85" s="79">
        <f t="shared" si="34"/>
        <v>0.2069033530571992</v>
      </c>
      <c r="S85" s="76">
        <v>1311</v>
      </c>
      <c r="T85" s="79">
        <f t="shared" si="35"/>
        <v>2.1548323471400396E-2</v>
      </c>
      <c r="U85" s="77">
        <f t="shared" si="36"/>
        <v>46941</v>
      </c>
      <c r="V85" s="79">
        <f t="shared" si="37"/>
        <v>0.77154832347140034</v>
      </c>
      <c r="W85" s="81">
        <v>60840</v>
      </c>
      <c r="X85" s="89">
        <v>1910</v>
      </c>
      <c r="Y85" s="93">
        <f t="shared" si="38"/>
        <v>3.0766752577319589E-2</v>
      </c>
      <c r="Z85" s="89">
        <f t="shared" si="24"/>
        <v>60170</v>
      </c>
      <c r="AA85" s="93">
        <f t="shared" si="39"/>
        <v>0.96923324742268047</v>
      </c>
      <c r="AB85" s="97">
        <v>62080</v>
      </c>
      <c r="AC85" s="116">
        <v>2739</v>
      </c>
      <c r="AD85" s="114">
        <f t="shared" si="40"/>
        <v>4.333997911326308E-2</v>
      </c>
      <c r="AE85" s="113">
        <f t="shared" si="25"/>
        <v>60459</v>
      </c>
      <c r="AF85" s="114">
        <f t="shared" si="41"/>
        <v>0.95666002088673696</v>
      </c>
      <c r="AG85" s="117">
        <v>63198</v>
      </c>
    </row>
    <row r="86" spans="1:33" x14ac:dyDescent="0.2">
      <c r="A86" s="14" t="s">
        <v>50</v>
      </c>
      <c r="B86" s="4" t="s">
        <v>60</v>
      </c>
      <c r="C86" s="31">
        <v>1096</v>
      </c>
      <c r="D86" s="32">
        <f t="shared" si="26"/>
        <v>0.14403995268760678</v>
      </c>
      <c r="E86" s="37">
        <v>20</v>
      </c>
      <c r="F86" s="32">
        <f t="shared" si="27"/>
        <v>2.6284662899198319E-3</v>
      </c>
      <c r="G86" s="33">
        <f t="shared" si="28"/>
        <v>6493</v>
      </c>
      <c r="H86" s="32">
        <f t="shared" si="29"/>
        <v>0.85333158102247342</v>
      </c>
      <c r="I86" s="38">
        <v>7609</v>
      </c>
      <c r="J86" s="47">
        <v>1283</v>
      </c>
      <c r="K86" s="48">
        <f t="shared" si="30"/>
        <v>0.16448717948717947</v>
      </c>
      <c r="L86" s="51">
        <v>72</v>
      </c>
      <c r="M86" s="48">
        <f t="shared" si="31"/>
        <v>9.2307692307692316E-3</v>
      </c>
      <c r="N86" s="49">
        <f t="shared" si="32"/>
        <v>6445</v>
      </c>
      <c r="O86" s="48">
        <f t="shared" si="33"/>
        <v>0.82628205128205123</v>
      </c>
      <c r="P86" s="52">
        <v>7800</v>
      </c>
      <c r="Q86" s="75">
        <v>1443</v>
      </c>
      <c r="R86" s="79">
        <f t="shared" si="34"/>
        <v>0.18375143257353876</v>
      </c>
      <c r="S86" s="76">
        <v>156</v>
      </c>
      <c r="T86" s="79">
        <f t="shared" si="35"/>
        <v>1.9865019737679866E-2</v>
      </c>
      <c r="U86" s="77">
        <f t="shared" si="36"/>
        <v>6254</v>
      </c>
      <c r="V86" s="79">
        <f t="shared" si="37"/>
        <v>0.79638354768878139</v>
      </c>
      <c r="W86" s="81">
        <v>7853</v>
      </c>
      <c r="X86" s="89">
        <v>243</v>
      </c>
      <c r="Y86" s="93">
        <f t="shared" si="38"/>
        <v>3.0516137134245887E-2</v>
      </c>
      <c r="Z86" s="89">
        <f t="shared" si="24"/>
        <v>7720</v>
      </c>
      <c r="AA86" s="93">
        <f t="shared" si="39"/>
        <v>0.96948386286575416</v>
      </c>
      <c r="AB86" s="97">
        <v>7963</v>
      </c>
      <c r="AC86" s="116">
        <v>343</v>
      </c>
      <c r="AD86" s="114">
        <f t="shared" si="40"/>
        <v>4.2730783605332001E-2</v>
      </c>
      <c r="AE86" s="113">
        <f t="shared" si="25"/>
        <v>7684</v>
      </c>
      <c r="AF86" s="114">
        <f t="shared" si="41"/>
        <v>0.957269216394668</v>
      </c>
      <c r="AG86" s="117">
        <v>8027</v>
      </c>
    </row>
    <row r="87" spans="1:33" x14ac:dyDescent="0.2">
      <c r="A87" s="14" t="s">
        <v>50</v>
      </c>
      <c r="B87" s="4" t="s">
        <v>61</v>
      </c>
      <c r="C87" s="31">
        <v>3082</v>
      </c>
      <c r="D87" s="32">
        <f t="shared" si="26"/>
        <v>0.14511724267821829</v>
      </c>
      <c r="E87" s="37">
        <v>91</v>
      </c>
      <c r="F87" s="32">
        <f t="shared" si="27"/>
        <v>4.2847725774555045E-3</v>
      </c>
      <c r="G87" s="33">
        <f t="shared" si="28"/>
        <v>18065</v>
      </c>
      <c r="H87" s="32">
        <f t="shared" si="29"/>
        <v>0.85059798474432624</v>
      </c>
      <c r="I87" s="38">
        <v>21238</v>
      </c>
      <c r="J87" s="47">
        <v>3562</v>
      </c>
      <c r="K87" s="48">
        <f t="shared" si="30"/>
        <v>0.16361214459602222</v>
      </c>
      <c r="L87" s="51">
        <v>323</v>
      </c>
      <c r="M87" s="48">
        <f t="shared" si="31"/>
        <v>1.4836250057415828E-2</v>
      </c>
      <c r="N87" s="49">
        <f t="shared" si="32"/>
        <v>17886</v>
      </c>
      <c r="O87" s="48">
        <f t="shared" si="33"/>
        <v>0.82155160534656191</v>
      </c>
      <c r="P87" s="52">
        <v>21771</v>
      </c>
      <c r="Q87" s="75">
        <v>4036</v>
      </c>
      <c r="R87" s="79">
        <f t="shared" si="34"/>
        <v>0.18176905062150964</v>
      </c>
      <c r="S87" s="76">
        <v>527</v>
      </c>
      <c r="T87" s="79">
        <f t="shared" si="35"/>
        <v>2.3734462259052423E-2</v>
      </c>
      <c r="U87" s="77">
        <f t="shared" si="36"/>
        <v>17641</v>
      </c>
      <c r="V87" s="79">
        <f t="shared" si="37"/>
        <v>0.79449648711943799</v>
      </c>
      <c r="W87" s="81">
        <v>22204</v>
      </c>
      <c r="X87" s="89">
        <v>790</v>
      </c>
      <c r="Y87" s="93">
        <f t="shared" si="38"/>
        <v>3.4863195057369817E-2</v>
      </c>
      <c r="Z87" s="89">
        <f t="shared" si="24"/>
        <v>21870</v>
      </c>
      <c r="AA87" s="93">
        <f t="shared" si="39"/>
        <v>0.96513680494263021</v>
      </c>
      <c r="AB87" s="97">
        <v>22660</v>
      </c>
      <c r="AC87" s="116">
        <v>1072</v>
      </c>
      <c r="AD87" s="114">
        <f t="shared" si="40"/>
        <v>4.675913809648434E-2</v>
      </c>
      <c r="AE87" s="113">
        <f t="shared" si="25"/>
        <v>21854</v>
      </c>
      <c r="AF87" s="114">
        <f t="shared" si="41"/>
        <v>0.95324086190351565</v>
      </c>
      <c r="AG87" s="117">
        <v>22926</v>
      </c>
    </row>
    <row r="88" spans="1:33" x14ac:dyDescent="0.2">
      <c r="A88" s="14" t="s">
        <v>50</v>
      </c>
      <c r="B88" s="4" t="s">
        <v>62</v>
      </c>
      <c r="C88" s="31">
        <v>594</v>
      </c>
      <c r="D88" s="32">
        <f t="shared" si="26"/>
        <v>0.15230769230769231</v>
      </c>
      <c r="E88" s="37">
        <v>11</v>
      </c>
      <c r="F88" s="32">
        <f t="shared" si="27"/>
        <v>2.8205128205128207E-3</v>
      </c>
      <c r="G88" s="33">
        <f t="shared" si="28"/>
        <v>3295</v>
      </c>
      <c r="H88" s="32">
        <f t="shared" si="29"/>
        <v>0.84487179487179487</v>
      </c>
      <c r="I88" s="38">
        <v>3900</v>
      </c>
      <c r="J88" s="47">
        <v>657</v>
      </c>
      <c r="K88" s="48">
        <f t="shared" si="30"/>
        <v>0.16359561752988047</v>
      </c>
      <c r="L88" s="51">
        <v>33</v>
      </c>
      <c r="M88" s="48">
        <f t="shared" si="31"/>
        <v>8.2171314741035853E-3</v>
      </c>
      <c r="N88" s="49">
        <f t="shared" si="32"/>
        <v>3326</v>
      </c>
      <c r="O88" s="48">
        <f t="shared" si="33"/>
        <v>0.82818725099601598</v>
      </c>
      <c r="P88" s="52">
        <v>4016</v>
      </c>
      <c r="Q88" s="75">
        <v>748</v>
      </c>
      <c r="R88" s="79">
        <f t="shared" si="34"/>
        <v>0.18593089734029331</v>
      </c>
      <c r="S88" s="76">
        <v>81</v>
      </c>
      <c r="T88" s="79">
        <f t="shared" si="35"/>
        <v>2.0134228187919462E-2</v>
      </c>
      <c r="U88" s="77">
        <f t="shared" si="36"/>
        <v>3194</v>
      </c>
      <c r="V88" s="79">
        <f t="shared" si="37"/>
        <v>0.79393487447178723</v>
      </c>
      <c r="W88" s="81">
        <v>4023</v>
      </c>
      <c r="X88" s="89">
        <v>116</v>
      </c>
      <c r="Y88" s="93">
        <f t="shared" si="38"/>
        <v>2.8927680798004989E-2</v>
      </c>
      <c r="Z88" s="89">
        <f t="shared" si="24"/>
        <v>3894</v>
      </c>
      <c r="AA88" s="93">
        <f t="shared" si="39"/>
        <v>0.97107231920199499</v>
      </c>
      <c r="AB88" s="97">
        <v>4010</v>
      </c>
      <c r="AC88" s="116">
        <v>163</v>
      </c>
      <c r="AD88" s="114">
        <f t="shared" si="40"/>
        <v>3.9736713798147243E-2</v>
      </c>
      <c r="AE88" s="113">
        <f t="shared" si="25"/>
        <v>3939</v>
      </c>
      <c r="AF88" s="114">
        <f t="shared" si="41"/>
        <v>0.96026328620185275</v>
      </c>
      <c r="AG88" s="117">
        <v>4102</v>
      </c>
    </row>
    <row r="89" spans="1:33" x14ac:dyDescent="0.2">
      <c r="A89" s="14" t="s">
        <v>50</v>
      </c>
      <c r="B89" s="4" t="s">
        <v>63</v>
      </c>
      <c r="C89" s="31">
        <v>1973</v>
      </c>
      <c r="D89" s="32">
        <f t="shared" si="26"/>
        <v>0.14004826802952869</v>
      </c>
      <c r="E89" s="37">
        <v>68</v>
      </c>
      <c r="F89" s="32">
        <f t="shared" si="27"/>
        <v>4.8268029528676891E-3</v>
      </c>
      <c r="G89" s="33">
        <f t="shared" si="28"/>
        <v>12047</v>
      </c>
      <c r="H89" s="32">
        <f t="shared" si="29"/>
        <v>0.85512492901760362</v>
      </c>
      <c r="I89" s="38">
        <v>14088</v>
      </c>
      <c r="J89" s="47">
        <v>2285</v>
      </c>
      <c r="K89" s="48">
        <f t="shared" si="30"/>
        <v>0.15936671781280512</v>
      </c>
      <c r="L89" s="51">
        <v>188</v>
      </c>
      <c r="M89" s="48">
        <f t="shared" si="31"/>
        <v>1.3112010043241735E-2</v>
      </c>
      <c r="N89" s="49">
        <f t="shared" si="32"/>
        <v>11865</v>
      </c>
      <c r="O89" s="48">
        <f t="shared" si="33"/>
        <v>0.8275212721439531</v>
      </c>
      <c r="P89" s="52">
        <v>14338</v>
      </c>
      <c r="Q89" s="75">
        <v>2606</v>
      </c>
      <c r="R89" s="79">
        <f t="shared" si="34"/>
        <v>0.18012164777439868</v>
      </c>
      <c r="S89" s="76">
        <v>336</v>
      </c>
      <c r="T89" s="79">
        <f t="shared" si="35"/>
        <v>2.3223666021564834E-2</v>
      </c>
      <c r="U89" s="77">
        <f t="shared" si="36"/>
        <v>11526</v>
      </c>
      <c r="V89" s="79">
        <f t="shared" si="37"/>
        <v>0.79665468620403646</v>
      </c>
      <c r="W89" s="81">
        <v>14468</v>
      </c>
      <c r="X89" s="89">
        <v>504</v>
      </c>
      <c r="Y89" s="93">
        <f t="shared" si="38"/>
        <v>3.4248437075292196E-2</v>
      </c>
      <c r="Z89" s="89">
        <f t="shared" si="24"/>
        <v>14212</v>
      </c>
      <c r="AA89" s="93">
        <f t="shared" si="39"/>
        <v>0.96575156292470776</v>
      </c>
      <c r="AB89" s="97">
        <v>14716</v>
      </c>
      <c r="AC89" s="116">
        <v>672</v>
      </c>
      <c r="AD89" s="114">
        <f t="shared" si="40"/>
        <v>4.5234248788368334E-2</v>
      </c>
      <c r="AE89" s="113">
        <f t="shared" si="25"/>
        <v>14184</v>
      </c>
      <c r="AF89" s="114">
        <f t="shared" si="41"/>
        <v>0.95476575121163165</v>
      </c>
      <c r="AG89" s="117">
        <v>14856</v>
      </c>
    </row>
    <row r="90" spans="1:33" x14ac:dyDescent="0.2">
      <c r="A90" s="14" t="s">
        <v>64</v>
      </c>
      <c r="B90" s="4" t="s">
        <v>65</v>
      </c>
      <c r="C90" s="31">
        <v>412</v>
      </c>
      <c r="D90" s="32">
        <f t="shared" si="26"/>
        <v>0.11534154535274356</v>
      </c>
      <c r="E90" s="37">
        <v>9</v>
      </c>
      <c r="F90" s="32">
        <f t="shared" si="27"/>
        <v>2.5195968645016797E-3</v>
      </c>
      <c r="G90" s="33">
        <f t="shared" si="28"/>
        <v>3151</v>
      </c>
      <c r="H90" s="32">
        <f t="shared" si="29"/>
        <v>0.8821388577827548</v>
      </c>
      <c r="I90" s="38">
        <v>3572</v>
      </c>
      <c r="J90" s="47">
        <v>474</v>
      </c>
      <c r="K90" s="48">
        <f t="shared" si="30"/>
        <v>0.12859468258274553</v>
      </c>
      <c r="L90" s="51">
        <v>22</v>
      </c>
      <c r="M90" s="48">
        <f t="shared" si="31"/>
        <v>5.9685295713510578E-3</v>
      </c>
      <c r="N90" s="49">
        <f t="shared" si="32"/>
        <v>3190</v>
      </c>
      <c r="O90" s="48">
        <f t="shared" si="33"/>
        <v>0.86543678784590339</v>
      </c>
      <c r="P90" s="52">
        <v>3686</v>
      </c>
      <c r="Q90" s="75">
        <v>528</v>
      </c>
      <c r="R90" s="79">
        <f t="shared" si="34"/>
        <v>0.14076246334310852</v>
      </c>
      <c r="S90" s="76">
        <v>60</v>
      </c>
      <c r="T90" s="79">
        <f t="shared" si="35"/>
        <v>1.5995734470807786E-2</v>
      </c>
      <c r="U90" s="77">
        <f t="shared" si="36"/>
        <v>3163</v>
      </c>
      <c r="V90" s="79">
        <f t="shared" si="37"/>
        <v>0.84324180218608369</v>
      </c>
      <c r="W90" s="81">
        <v>3751</v>
      </c>
      <c r="X90" s="89">
        <v>84</v>
      </c>
      <c r="Y90" s="93">
        <f t="shared" si="38"/>
        <v>2.1874999999999999E-2</v>
      </c>
      <c r="Z90" s="89">
        <f t="shared" si="24"/>
        <v>3756</v>
      </c>
      <c r="AA90" s="93">
        <f t="shared" si="39"/>
        <v>0.97812500000000002</v>
      </c>
      <c r="AB90" s="97">
        <v>3840</v>
      </c>
      <c r="AC90" s="116">
        <v>122</v>
      </c>
      <c r="AD90" s="114">
        <f t="shared" si="40"/>
        <v>3.109072375127421E-2</v>
      </c>
      <c r="AE90" s="113">
        <f t="shared" si="25"/>
        <v>3802</v>
      </c>
      <c r="AF90" s="114">
        <f t="shared" si="41"/>
        <v>0.9689092762487258</v>
      </c>
      <c r="AG90" s="117">
        <v>3924</v>
      </c>
    </row>
    <row r="91" spans="1:33" x14ac:dyDescent="0.2">
      <c r="A91" s="14" t="s">
        <v>64</v>
      </c>
      <c r="B91" s="4" t="s">
        <v>66</v>
      </c>
      <c r="C91" s="31">
        <v>679</v>
      </c>
      <c r="D91" s="32">
        <f t="shared" si="26"/>
        <v>0.13087895142636854</v>
      </c>
      <c r="E91" s="37">
        <v>8</v>
      </c>
      <c r="F91" s="32">
        <f t="shared" si="27"/>
        <v>1.5420200462606013E-3</v>
      </c>
      <c r="G91" s="33">
        <f t="shared" si="28"/>
        <v>4501</v>
      </c>
      <c r="H91" s="32">
        <f t="shared" si="29"/>
        <v>0.8675790285273709</v>
      </c>
      <c r="I91" s="38">
        <v>5188</v>
      </c>
      <c r="J91" s="47">
        <v>801</v>
      </c>
      <c r="K91" s="48">
        <f t="shared" si="30"/>
        <v>0.15076228119706381</v>
      </c>
      <c r="L91" s="51">
        <v>69</v>
      </c>
      <c r="M91" s="48">
        <f t="shared" si="31"/>
        <v>1.2987012987012988E-2</v>
      </c>
      <c r="N91" s="49">
        <f t="shared" si="32"/>
        <v>4443</v>
      </c>
      <c r="O91" s="48">
        <f t="shared" si="33"/>
        <v>0.8362507058159232</v>
      </c>
      <c r="P91" s="52">
        <v>5313</v>
      </c>
      <c r="Q91" s="75">
        <v>943</v>
      </c>
      <c r="R91" s="79">
        <f t="shared" si="34"/>
        <v>0.17603136083628898</v>
      </c>
      <c r="S91" s="76">
        <v>101</v>
      </c>
      <c r="T91" s="79">
        <f t="shared" si="35"/>
        <v>1.8853836102296063E-2</v>
      </c>
      <c r="U91" s="77">
        <f t="shared" si="36"/>
        <v>4313</v>
      </c>
      <c r="V91" s="79">
        <f t="shared" si="37"/>
        <v>0.80511480306141492</v>
      </c>
      <c r="W91" s="81">
        <v>5357</v>
      </c>
      <c r="X91" s="89">
        <v>153</v>
      </c>
      <c r="Y91" s="93">
        <f t="shared" si="38"/>
        <v>2.806309611151871E-2</v>
      </c>
      <c r="Z91" s="89">
        <f t="shared" si="24"/>
        <v>5299</v>
      </c>
      <c r="AA91" s="93">
        <f t="shared" si="39"/>
        <v>0.97193690388848131</v>
      </c>
      <c r="AB91" s="97">
        <v>5452</v>
      </c>
      <c r="AC91" s="116">
        <v>211</v>
      </c>
      <c r="AD91" s="114">
        <f t="shared" si="40"/>
        <v>3.7725728589308061E-2</v>
      </c>
      <c r="AE91" s="113">
        <f t="shared" si="25"/>
        <v>5382</v>
      </c>
      <c r="AF91" s="114">
        <f t="shared" si="41"/>
        <v>0.96227427141069188</v>
      </c>
      <c r="AG91" s="117">
        <v>5593</v>
      </c>
    </row>
    <row r="92" spans="1:33" x14ac:dyDescent="0.2">
      <c r="A92" s="14" t="s">
        <v>64</v>
      </c>
      <c r="B92" s="4" t="s">
        <v>67</v>
      </c>
      <c r="C92" s="31">
        <v>460</v>
      </c>
      <c r="D92" s="32">
        <f t="shared" si="26"/>
        <v>0.12784880489160644</v>
      </c>
      <c r="E92" s="37">
        <v>11</v>
      </c>
      <c r="F92" s="32">
        <f t="shared" si="27"/>
        <v>3.0572540300166759E-3</v>
      </c>
      <c r="G92" s="33">
        <f t="shared" si="28"/>
        <v>3127</v>
      </c>
      <c r="H92" s="32">
        <f t="shared" si="29"/>
        <v>0.8690939410783769</v>
      </c>
      <c r="I92" s="38">
        <v>3598</v>
      </c>
      <c r="J92" s="47">
        <v>540</v>
      </c>
      <c r="K92" s="48">
        <f t="shared" si="30"/>
        <v>0.14423076923076922</v>
      </c>
      <c r="L92" s="51">
        <v>33</v>
      </c>
      <c r="M92" s="48">
        <f t="shared" si="31"/>
        <v>8.814102564102564E-3</v>
      </c>
      <c r="N92" s="49">
        <f t="shared" si="32"/>
        <v>3171</v>
      </c>
      <c r="O92" s="48">
        <f t="shared" si="33"/>
        <v>0.84695512820512819</v>
      </c>
      <c r="P92" s="52">
        <v>3744</v>
      </c>
      <c r="Q92" s="75">
        <v>622</v>
      </c>
      <c r="R92" s="79">
        <f t="shared" si="34"/>
        <v>0.16291251964379255</v>
      </c>
      <c r="S92" s="76">
        <v>64</v>
      </c>
      <c r="T92" s="79">
        <f t="shared" si="35"/>
        <v>1.676270298585647E-2</v>
      </c>
      <c r="U92" s="77">
        <f t="shared" si="36"/>
        <v>3132</v>
      </c>
      <c r="V92" s="79">
        <f t="shared" si="37"/>
        <v>0.82032477737035092</v>
      </c>
      <c r="W92" s="81">
        <v>3818</v>
      </c>
      <c r="X92" s="89">
        <v>82</v>
      </c>
      <c r="Y92" s="93">
        <f t="shared" si="38"/>
        <v>2.1112255406797117E-2</v>
      </c>
      <c r="Z92" s="89">
        <f t="shared" si="24"/>
        <v>3802</v>
      </c>
      <c r="AA92" s="93">
        <f t="shared" si="39"/>
        <v>0.97888774459320294</v>
      </c>
      <c r="AB92" s="97">
        <v>3884</v>
      </c>
      <c r="AC92" s="116">
        <v>116</v>
      </c>
      <c r="AD92" s="114">
        <f t="shared" si="40"/>
        <v>2.9352226720647773E-2</v>
      </c>
      <c r="AE92" s="113">
        <f t="shared" si="25"/>
        <v>3836</v>
      </c>
      <c r="AF92" s="114">
        <f t="shared" si="41"/>
        <v>0.97064777327935226</v>
      </c>
      <c r="AG92" s="117">
        <v>3952</v>
      </c>
    </row>
    <row r="93" spans="1:33" x14ac:dyDescent="0.2">
      <c r="A93" s="14" t="s">
        <v>64</v>
      </c>
      <c r="B93" s="4" t="s">
        <v>68</v>
      </c>
      <c r="C93" s="31">
        <v>662</v>
      </c>
      <c r="D93" s="32">
        <f t="shared" si="26"/>
        <v>0.11597757533286615</v>
      </c>
      <c r="E93" s="37">
        <v>29</v>
      </c>
      <c r="F93" s="32">
        <f t="shared" si="27"/>
        <v>5.0805886475122639E-3</v>
      </c>
      <c r="G93" s="33">
        <f t="shared" si="28"/>
        <v>5017</v>
      </c>
      <c r="H93" s="32">
        <f t="shared" si="29"/>
        <v>0.87894183601962161</v>
      </c>
      <c r="I93" s="38">
        <v>5708</v>
      </c>
      <c r="J93" s="47">
        <v>782</v>
      </c>
      <c r="K93" s="48">
        <f t="shared" si="30"/>
        <v>0.13356105892399658</v>
      </c>
      <c r="L93" s="51">
        <v>80</v>
      </c>
      <c r="M93" s="48">
        <f t="shared" si="31"/>
        <v>1.3663535439795047E-2</v>
      </c>
      <c r="N93" s="49">
        <f t="shared" si="32"/>
        <v>4993</v>
      </c>
      <c r="O93" s="48">
        <f t="shared" si="33"/>
        <v>0.85277540563620835</v>
      </c>
      <c r="P93" s="52">
        <v>5855</v>
      </c>
      <c r="Q93" s="75">
        <v>931</v>
      </c>
      <c r="R93" s="79">
        <f t="shared" si="34"/>
        <v>0.1544459190444592</v>
      </c>
      <c r="S93" s="76">
        <v>132</v>
      </c>
      <c r="T93" s="79">
        <f t="shared" si="35"/>
        <v>2.1897810218978103E-2</v>
      </c>
      <c r="U93" s="77">
        <f t="shared" si="36"/>
        <v>4965</v>
      </c>
      <c r="V93" s="79">
        <f t="shared" si="37"/>
        <v>0.82365627073656267</v>
      </c>
      <c r="W93" s="81">
        <v>6028</v>
      </c>
      <c r="X93" s="89">
        <v>181</v>
      </c>
      <c r="Y93" s="93">
        <f t="shared" si="38"/>
        <v>2.925016160310278E-2</v>
      </c>
      <c r="Z93" s="89">
        <f t="shared" si="24"/>
        <v>6007</v>
      </c>
      <c r="AA93" s="93">
        <f t="shared" si="39"/>
        <v>0.97074983839689721</v>
      </c>
      <c r="AB93" s="97">
        <v>6188</v>
      </c>
      <c r="AC93" s="116">
        <v>223</v>
      </c>
      <c r="AD93" s="114">
        <f t="shared" si="40"/>
        <v>3.5173501577287068E-2</v>
      </c>
      <c r="AE93" s="113">
        <f t="shared" si="25"/>
        <v>6117</v>
      </c>
      <c r="AF93" s="114">
        <f t="shared" si="41"/>
        <v>0.96482649842271295</v>
      </c>
      <c r="AG93" s="117">
        <v>6340</v>
      </c>
    </row>
    <row r="94" spans="1:33" x14ac:dyDescent="0.2">
      <c r="A94" s="14" t="s">
        <v>64</v>
      </c>
      <c r="B94" s="4" t="s">
        <v>69</v>
      </c>
      <c r="C94" s="31">
        <v>2052</v>
      </c>
      <c r="D94" s="32">
        <f t="shared" si="26"/>
        <v>0.13353289516496389</v>
      </c>
      <c r="E94" s="37">
        <v>55</v>
      </c>
      <c r="F94" s="32">
        <f t="shared" si="27"/>
        <v>3.5790980672870437E-3</v>
      </c>
      <c r="G94" s="33">
        <f t="shared" si="28"/>
        <v>13260</v>
      </c>
      <c r="H94" s="32">
        <f t="shared" si="29"/>
        <v>0.86288800676774913</v>
      </c>
      <c r="I94" s="38">
        <v>15367</v>
      </c>
      <c r="J94" s="47">
        <v>2372</v>
      </c>
      <c r="K94" s="48">
        <f t="shared" si="30"/>
        <v>0.15107318005222597</v>
      </c>
      <c r="L94" s="51">
        <v>163</v>
      </c>
      <c r="M94" s="48">
        <f t="shared" si="31"/>
        <v>1.0381504362779442E-2</v>
      </c>
      <c r="N94" s="49">
        <f t="shared" si="32"/>
        <v>13166</v>
      </c>
      <c r="O94" s="48">
        <f t="shared" si="33"/>
        <v>0.83854531558499457</v>
      </c>
      <c r="P94" s="52">
        <v>15701</v>
      </c>
      <c r="Q94" s="75">
        <v>2710</v>
      </c>
      <c r="R94" s="79">
        <f t="shared" si="34"/>
        <v>0.17018337101230846</v>
      </c>
      <c r="S94" s="76">
        <v>288</v>
      </c>
      <c r="T94" s="79">
        <f t="shared" si="35"/>
        <v>1.8085908063300678E-2</v>
      </c>
      <c r="U94" s="77">
        <f t="shared" si="36"/>
        <v>12926</v>
      </c>
      <c r="V94" s="79">
        <f t="shared" si="37"/>
        <v>0.8117307209243908</v>
      </c>
      <c r="W94" s="81">
        <v>15924</v>
      </c>
      <c r="X94" s="89">
        <v>443</v>
      </c>
      <c r="Y94" s="93">
        <f t="shared" si="38"/>
        <v>2.7259860931634978E-2</v>
      </c>
      <c r="Z94" s="89">
        <f t="shared" si="24"/>
        <v>15808</v>
      </c>
      <c r="AA94" s="93">
        <f t="shared" si="39"/>
        <v>0.97274013906836498</v>
      </c>
      <c r="AB94" s="97">
        <v>16251</v>
      </c>
      <c r="AC94" s="116">
        <v>598</v>
      </c>
      <c r="AD94" s="114">
        <f t="shared" si="40"/>
        <v>3.625560809991512E-2</v>
      </c>
      <c r="AE94" s="113">
        <f t="shared" si="25"/>
        <v>15896</v>
      </c>
      <c r="AF94" s="114">
        <f t="shared" si="41"/>
        <v>0.96374439190008487</v>
      </c>
      <c r="AG94" s="117">
        <v>16494</v>
      </c>
    </row>
    <row r="95" spans="1:33" x14ac:dyDescent="0.2">
      <c r="A95" s="14" t="s">
        <v>64</v>
      </c>
      <c r="B95" s="4" t="s">
        <v>70</v>
      </c>
      <c r="C95" s="31">
        <v>987</v>
      </c>
      <c r="D95" s="32">
        <f t="shared" si="26"/>
        <v>0.14009936124911285</v>
      </c>
      <c r="E95" s="37">
        <v>26</v>
      </c>
      <c r="F95" s="32">
        <f t="shared" si="27"/>
        <v>3.6905606813342796E-3</v>
      </c>
      <c r="G95" s="33">
        <f t="shared" si="28"/>
        <v>6032</v>
      </c>
      <c r="H95" s="32">
        <f t="shared" si="29"/>
        <v>0.85621007806955285</v>
      </c>
      <c r="I95" s="38">
        <v>7045</v>
      </c>
      <c r="J95" s="47">
        <v>1144</v>
      </c>
      <c r="K95" s="48">
        <f t="shared" si="30"/>
        <v>0.15946473376080289</v>
      </c>
      <c r="L95" s="51">
        <v>76</v>
      </c>
      <c r="M95" s="48">
        <f t="shared" si="31"/>
        <v>1.0593810984109284E-2</v>
      </c>
      <c r="N95" s="49">
        <f t="shared" si="32"/>
        <v>5954</v>
      </c>
      <c r="O95" s="48">
        <f t="shared" si="33"/>
        <v>0.82994145525508778</v>
      </c>
      <c r="P95" s="52">
        <v>7174</v>
      </c>
      <c r="Q95" s="75">
        <v>1346</v>
      </c>
      <c r="R95" s="79">
        <f t="shared" si="34"/>
        <v>0.18395517288506219</v>
      </c>
      <c r="S95" s="76">
        <v>137</v>
      </c>
      <c r="T95" s="79">
        <f t="shared" si="35"/>
        <v>1.8723520568539018E-2</v>
      </c>
      <c r="U95" s="77">
        <f t="shared" si="36"/>
        <v>5834</v>
      </c>
      <c r="V95" s="79">
        <f t="shared" si="37"/>
        <v>0.79732130654639877</v>
      </c>
      <c r="W95" s="81">
        <v>7317</v>
      </c>
      <c r="X95" s="89">
        <v>222</v>
      </c>
      <c r="Y95" s="93">
        <f t="shared" si="38"/>
        <v>2.9687082107515379E-2</v>
      </c>
      <c r="Z95" s="89">
        <f t="shared" si="24"/>
        <v>7256</v>
      </c>
      <c r="AA95" s="93">
        <f t="shared" si="39"/>
        <v>0.97031291789248464</v>
      </c>
      <c r="AB95" s="97">
        <v>7478</v>
      </c>
      <c r="AC95" s="116">
        <v>312</v>
      </c>
      <c r="AD95" s="114">
        <f t="shared" si="40"/>
        <v>4.0430218997019568E-2</v>
      </c>
      <c r="AE95" s="113">
        <f t="shared" si="25"/>
        <v>7405</v>
      </c>
      <c r="AF95" s="114">
        <f t="shared" si="41"/>
        <v>0.9595697810029804</v>
      </c>
      <c r="AG95" s="117">
        <v>7717</v>
      </c>
    </row>
    <row r="96" spans="1:33" x14ac:dyDescent="0.2">
      <c r="A96" s="14" t="s">
        <v>64</v>
      </c>
      <c r="B96" s="4" t="s">
        <v>71</v>
      </c>
      <c r="C96" s="31">
        <v>9488</v>
      </c>
      <c r="D96" s="32">
        <f t="shared" si="26"/>
        <v>0.15416863006353282</v>
      </c>
      <c r="E96" s="37">
        <v>397</v>
      </c>
      <c r="F96" s="32">
        <f t="shared" si="27"/>
        <v>6.4507742553986643E-3</v>
      </c>
      <c r="G96" s="33">
        <f t="shared" si="28"/>
        <v>51658</v>
      </c>
      <c r="H96" s="32">
        <f t="shared" si="29"/>
        <v>0.83938059568106849</v>
      </c>
      <c r="I96" s="38">
        <v>61543</v>
      </c>
      <c r="J96" s="47">
        <v>10739</v>
      </c>
      <c r="K96" s="48">
        <f t="shared" si="30"/>
        <v>0.17034675295834523</v>
      </c>
      <c r="L96" s="51">
        <v>1043</v>
      </c>
      <c r="M96" s="48">
        <f t="shared" si="31"/>
        <v>1.6544525871641128E-2</v>
      </c>
      <c r="N96" s="49">
        <f t="shared" si="32"/>
        <v>51260</v>
      </c>
      <c r="O96" s="48">
        <f t="shared" si="33"/>
        <v>0.81310872117001365</v>
      </c>
      <c r="P96" s="52">
        <v>63042</v>
      </c>
      <c r="Q96" s="75">
        <v>12419</v>
      </c>
      <c r="R96" s="79">
        <f t="shared" si="34"/>
        <v>0.19351169422067097</v>
      </c>
      <c r="S96" s="76">
        <v>1813</v>
      </c>
      <c r="T96" s="79">
        <f t="shared" si="35"/>
        <v>2.8249996104523428E-2</v>
      </c>
      <c r="U96" s="77">
        <f t="shared" si="36"/>
        <v>49945</v>
      </c>
      <c r="V96" s="79">
        <f t="shared" si="37"/>
        <v>0.77823830967480556</v>
      </c>
      <c r="W96" s="81">
        <v>64177</v>
      </c>
      <c r="X96" s="89">
        <v>2599</v>
      </c>
      <c r="Y96" s="93">
        <f t="shared" si="38"/>
        <v>3.9508087072844464E-2</v>
      </c>
      <c r="Z96" s="89">
        <f t="shared" si="24"/>
        <v>63185</v>
      </c>
      <c r="AA96" s="93">
        <f t="shared" si="39"/>
        <v>0.96049191292715552</v>
      </c>
      <c r="AB96" s="97">
        <v>65784</v>
      </c>
      <c r="AC96" s="116">
        <v>3441</v>
      </c>
      <c r="AD96" s="114">
        <f t="shared" si="40"/>
        <v>5.1385819246162118E-2</v>
      </c>
      <c r="AE96" s="113">
        <f t="shared" si="25"/>
        <v>63523</v>
      </c>
      <c r="AF96" s="114">
        <f t="shared" si="41"/>
        <v>0.94861418075383785</v>
      </c>
      <c r="AG96" s="117">
        <v>66964</v>
      </c>
    </row>
    <row r="97" spans="1:33" x14ac:dyDescent="0.2">
      <c r="A97" s="14" t="s">
        <v>64</v>
      </c>
      <c r="B97" s="4" t="s">
        <v>72</v>
      </c>
      <c r="C97" s="31">
        <v>2005</v>
      </c>
      <c r="D97" s="32">
        <f t="shared" si="26"/>
        <v>0.13583090576519205</v>
      </c>
      <c r="E97" s="37">
        <v>55</v>
      </c>
      <c r="F97" s="32">
        <f t="shared" si="27"/>
        <v>3.7260348214890591E-3</v>
      </c>
      <c r="G97" s="33">
        <f t="shared" si="28"/>
        <v>12701</v>
      </c>
      <c r="H97" s="32">
        <f t="shared" si="29"/>
        <v>0.86044305941331889</v>
      </c>
      <c r="I97" s="38">
        <v>14761</v>
      </c>
      <c r="J97" s="47">
        <v>2303</v>
      </c>
      <c r="K97" s="48">
        <f t="shared" si="30"/>
        <v>0.15306393725907219</v>
      </c>
      <c r="L97" s="51">
        <v>215</v>
      </c>
      <c r="M97" s="48">
        <f t="shared" si="31"/>
        <v>1.428951216270105E-2</v>
      </c>
      <c r="N97" s="49">
        <f t="shared" si="32"/>
        <v>12528</v>
      </c>
      <c r="O97" s="48">
        <f t="shared" si="33"/>
        <v>0.83264655057822679</v>
      </c>
      <c r="P97" s="52">
        <v>15046</v>
      </c>
      <c r="Q97" s="75">
        <v>2695</v>
      </c>
      <c r="R97" s="79">
        <f t="shared" si="34"/>
        <v>0.1752161758013133</v>
      </c>
      <c r="S97" s="76">
        <v>331</v>
      </c>
      <c r="T97" s="79">
        <f t="shared" si="35"/>
        <v>2.152005721344516E-2</v>
      </c>
      <c r="U97" s="77">
        <f t="shared" si="36"/>
        <v>12355</v>
      </c>
      <c r="V97" s="79">
        <f t="shared" si="37"/>
        <v>0.80326376698524149</v>
      </c>
      <c r="W97" s="81">
        <v>15381</v>
      </c>
      <c r="X97" s="89">
        <v>473</v>
      </c>
      <c r="Y97" s="93">
        <f t="shared" si="38"/>
        <v>2.998985544002029E-2</v>
      </c>
      <c r="Z97" s="89">
        <f t="shared" si="24"/>
        <v>15299</v>
      </c>
      <c r="AA97" s="93">
        <f t="shared" si="39"/>
        <v>0.97001014455997969</v>
      </c>
      <c r="AB97" s="97">
        <v>15772</v>
      </c>
      <c r="AC97" s="116">
        <v>609</v>
      </c>
      <c r="AD97" s="114">
        <f t="shared" si="40"/>
        <v>3.7632083050114319E-2</v>
      </c>
      <c r="AE97" s="113">
        <f t="shared" si="25"/>
        <v>15574</v>
      </c>
      <c r="AF97" s="114">
        <f t="shared" si="41"/>
        <v>0.96236791694988566</v>
      </c>
      <c r="AG97" s="117">
        <v>16183</v>
      </c>
    </row>
    <row r="98" spans="1:33" x14ac:dyDescent="0.2">
      <c r="A98" s="14" t="s">
        <v>64</v>
      </c>
      <c r="B98" s="4" t="s">
        <v>73</v>
      </c>
      <c r="C98" s="31">
        <v>2598</v>
      </c>
      <c r="D98" s="32">
        <f t="shared" si="26"/>
        <v>0.14611101737810023</v>
      </c>
      <c r="E98" s="37">
        <v>118</v>
      </c>
      <c r="F98" s="32">
        <f t="shared" si="27"/>
        <v>6.6362971711377309E-3</v>
      </c>
      <c r="G98" s="33">
        <f t="shared" si="28"/>
        <v>15065</v>
      </c>
      <c r="H98" s="32">
        <f t="shared" si="29"/>
        <v>0.84725268545076204</v>
      </c>
      <c r="I98" s="38">
        <v>17781</v>
      </c>
      <c r="J98" s="47">
        <v>2976</v>
      </c>
      <c r="K98" s="48">
        <f t="shared" si="30"/>
        <v>0.16339079828703196</v>
      </c>
      <c r="L98" s="51">
        <v>324</v>
      </c>
      <c r="M98" s="48">
        <f t="shared" si="31"/>
        <v>1.7788514329636542E-2</v>
      </c>
      <c r="N98" s="49">
        <f t="shared" si="32"/>
        <v>14914</v>
      </c>
      <c r="O98" s="48">
        <f t="shared" si="33"/>
        <v>0.81882068738333147</v>
      </c>
      <c r="P98" s="52">
        <v>18214</v>
      </c>
      <c r="Q98" s="75">
        <v>3352</v>
      </c>
      <c r="R98" s="79">
        <f t="shared" si="34"/>
        <v>0.18173931901973542</v>
      </c>
      <c r="S98" s="76">
        <v>470</v>
      </c>
      <c r="T98" s="79">
        <f t="shared" si="35"/>
        <v>2.5482541747993928E-2</v>
      </c>
      <c r="U98" s="77">
        <f t="shared" si="36"/>
        <v>14622</v>
      </c>
      <c r="V98" s="79">
        <f t="shared" si="37"/>
        <v>0.7927781392322707</v>
      </c>
      <c r="W98" s="81">
        <v>18444</v>
      </c>
      <c r="X98" s="89">
        <v>642</v>
      </c>
      <c r="Y98" s="93">
        <f t="shared" si="38"/>
        <v>3.4143487741317875E-2</v>
      </c>
      <c r="Z98" s="89">
        <f t="shared" si="24"/>
        <v>18161</v>
      </c>
      <c r="AA98" s="93">
        <f t="shared" si="39"/>
        <v>0.96585651225868208</v>
      </c>
      <c r="AB98" s="97">
        <v>18803</v>
      </c>
      <c r="AC98" s="116">
        <v>881</v>
      </c>
      <c r="AD98" s="114">
        <f t="shared" si="40"/>
        <v>4.5832899802309854E-2</v>
      </c>
      <c r="AE98" s="113">
        <f t="shared" si="25"/>
        <v>18341</v>
      </c>
      <c r="AF98" s="114">
        <f t="shared" si="41"/>
        <v>0.95416710019769013</v>
      </c>
      <c r="AG98" s="117">
        <v>19222</v>
      </c>
    </row>
    <row r="99" spans="1:33" x14ac:dyDescent="0.2">
      <c r="A99" s="14" t="s">
        <v>64</v>
      </c>
      <c r="B99" s="4" t="s">
        <v>74</v>
      </c>
      <c r="C99" s="31">
        <v>701</v>
      </c>
      <c r="D99" s="32">
        <f t="shared" si="26"/>
        <v>0.11823241693371564</v>
      </c>
      <c r="E99" s="37">
        <v>11</v>
      </c>
      <c r="F99" s="32">
        <f t="shared" si="27"/>
        <v>1.8552875695732839E-3</v>
      </c>
      <c r="G99" s="33">
        <f t="shared" si="28"/>
        <v>5217</v>
      </c>
      <c r="H99" s="32">
        <f t="shared" si="29"/>
        <v>0.87991229549671113</v>
      </c>
      <c r="I99" s="38">
        <v>5929</v>
      </c>
      <c r="J99" s="47">
        <v>811</v>
      </c>
      <c r="K99" s="48">
        <f t="shared" si="30"/>
        <v>0.13393889347646573</v>
      </c>
      <c r="L99" s="51">
        <v>48</v>
      </c>
      <c r="M99" s="48">
        <f t="shared" si="31"/>
        <v>7.9273327828241116E-3</v>
      </c>
      <c r="N99" s="49">
        <f t="shared" si="32"/>
        <v>5196</v>
      </c>
      <c r="O99" s="48">
        <f t="shared" si="33"/>
        <v>0.8581337737407102</v>
      </c>
      <c r="P99" s="52">
        <v>6055</v>
      </c>
      <c r="Q99" s="75">
        <v>937</v>
      </c>
      <c r="R99" s="79">
        <f t="shared" si="34"/>
        <v>0.15127542783338715</v>
      </c>
      <c r="S99" s="76">
        <v>86</v>
      </c>
      <c r="T99" s="79">
        <f t="shared" si="35"/>
        <v>1.3884404262189216E-2</v>
      </c>
      <c r="U99" s="77">
        <f t="shared" si="36"/>
        <v>5171</v>
      </c>
      <c r="V99" s="79">
        <f t="shared" si="37"/>
        <v>0.83484016790442361</v>
      </c>
      <c r="W99" s="81">
        <v>6194</v>
      </c>
      <c r="X99" s="89">
        <v>129</v>
      </c>
      <c r="Y99" s="93">
        <f t="shared" si="38"/>
        <v>2.0544672718585764E-2</v>
      </c>
      <c r="Z99" s="89">
        <f t="shared" ref="Z99:Z162" si="42">AB99-X99</f>
        <v>6150</v>
      </c>
      <c r="AA99" s="93">
        <f t="shared" si="39"/>
        <v>0.97945532728141427</v>
      </c>
      <c r="AB99" s="97">
        <v>6279</v>
      </c>
      <c r="AC99" s="116">
        <v>198</v>
      </c>
      <c r="AD99" s="114">
        <f t="shared" si="40"/>
        <v>3.1029619181946404E-2</v>
      </c>
      <c r="AE99" s="113">
        <f t="shared" ref="AE99:AE162" si="43">AG99-AC99</f>
        <v>6183</v>
      </c>
      <c r="AF99" s="114">
        <f t="shared" si="41"/>
        <v>0.96897038081805364</v>
      </c>
      <c r="AG99" s="117">
        <v>6381</v>
      </c>
    </row>
    <row r="100" spans="1:33" x14ac:dyDescent="0.2">
      <c r="A100" s="14" t="s">
        <v>64</v>
      </c>
      <c r="B100" s="4" t="s">
        <v>75</v>
      </c>
      <c r="C100" s="31">
        <v>1751</v>
      </c>
      <c r="D100" s="32">
        <f t="shared" si="26"/>
        <v>0.12141173207599501</v>
      </c>
      <c r="E100" s="37">
        <v>51</v>
      </c>
      <c r="F100" s="32">
        <f t="shared" si="27"/>
        <v>3.5362640410483981E-3</v>
      </c>
      <c r="G100" s="33">
        <f t="shared" si="28"/>
        <v>12620</v>
      </c>
      <c r="H100" s="32">
        <f t="shared" si="29"/>
        <v>0.87505200388295656</v>
      </c>
      <c r="I100" s="38">
        <v>14422</v>
      </c>
      <c r="J100" s="47">
        <v>2107</v>
      </c>
      <c r="K100" s="48">
        <f t="shared" si="30"/>
        <v>0.14281840981495289</v>
      </c>
      <c r="L100" s="51">
        <v>128</v>
      </c>
      <c r="M100" s="48">
        <f t="shared" si="31"/>
        <v>8.6762014505524301E-3</v>
      </c>
      <c r="N100" s="49">
        <f t="shared" si="32"/>
        <v>12518</v>
      </c>
      <c r="O100" s="48">
        <f t="shared" si="33"/>
        <v>0.84850538873449466</v>
      </c>
      <c r="P100" s="52">
        <v>14753</v>
      </c>
      <c r="Q100" s="75">
        <v>2453</v>
      </c>
      <c r="R100" s="79">
        <f t="shared" si="34"/>
        <v>0.16276292216840288</v>
      </c>
      <c r="S100" s="76">
        <v>238</v>
      </c>
      <c r="T100" s="79">
        <f t="shared" si="35"/>
        <v>1.5791918253599629E-2</v>
      </c>
      <c r="U100" s="77">
        <f t="shared" si="36"/>
        <v>12380</v>
      </c>
      <c r="V100" s="79">
        <f t="shared" si="37"/>
        <v>0.82144515957799746</v>
      </c>
      <c r="W100" s="81">
        <v>15071</v>
      </c>
      <c r="X100" s="89">
        <v>413</v>
      </c>
      <c r="Y100" s="93">
        <f t="shared" si="38"/>
        <v>2.6605681891386974E-2</v>
      </c>
      <c r="Z100" s="89">
        <f t="shared" si="42"/>
        <v>15110</v>
      </c>
      <c r="AA100" s="93">
        <f t="shared" si="39"/>
        <v>0.97339431810861299</v>
      </c>
      <c r="AB100" s="97">
        <v>15523</v>
      </c>
      <c r="AC100" s="116">
        <v>547</v>
      </c>
      <c r="AD100" s="114">
        <f t="shared" si="40"/>
        <v>3.45852301466869E-2</v>
      </c>
      <c r="AE100" s="113">
        <f t="shared" si="43"/>
        <v>15269</v>
      </c>
      <c r="AF100" s="114">
        <f t="shared" si="41"/>
        <v>0.96541476985331309</v>
      </c>
      <c r="AG100" s="117">
        <v>15816</v>
      </c>
    </row>
    <row r="101" spans="1:33" x14ac:dyDescent="0.2">
      <c r="A101" s="14" t="s">
        <v>64</v>
      </c>
      <c r="B101" s="4" t="s">
        <v>76</v>
      </c>
      <c r="C101" s="31">
        <v>1251</v>
      </c>
      <c r="D101" s="32">
        <f t="shared" si="26"/>
        <v>0.14825788101445841</v>
      </c>
      <c r="E101" s="37">
        <v>30</v>
      </c>
      <c r="F101" s="32">
        <f t="shared" si="27"/>
        <v>3.55534486845224E-3</v>
      </c>
      <c r="G101" s="33">
        <f t="shared" si="28"/>
        <v>7157</v>
      </c>
      <c r="H101" s="32">
        <f t="shared" si="29"/>
        <v>0.84818677411708931</v>
      </c>
      <c r="I101" s="38">
        <v>8438</v>
      </c>
      <c r="J101" s="47">
        <v>1407</v>
      </c>
      <c r="K101" s="48">
        <f t="shared" si="30"/>
        <v>0.16311152330164619</v>
      </c>
      <c r="L101" s="51">
        <v>105</v>
      </c>
      <c r="M101" s="48">
        <f t="shared" si="31"/>
        <v>1.217250173892882E-2</v>
      </c>
      <c r="N101" s="49">
        <f t="shared" si="32"/>
        <v>7114</v>
      </c>
      <c r="O101" s="48">
        <f t="shared" si="33"/>
        <v>0.82471597495942495</v>
      </c>
      <c r="P101" s="52">
        <v>8626</v>
      </c>
      <c r="Q101" s="75">
        <v>1516</v>
      </c>
      <c r="R101" s="79">
        <f t="shared" si="34"/>
        <v>0.1745538284398388</v>
      </c>
      <c r="S101" s="76">
        <v>138</v>
      </c>
      <c r="T101" s="79">
        <f t="shared" si="35"/>
        <v>1.5889464594127805E-2</v>
      </c>
      <c r="U101" s="77">
        <f t="shared" si="36"/>
        <v>7031</v>
      </c>
      <c r="V101" s="79">
        <f t="shared" si="37"/>
        <v>0.80955670696603343</v>
      </c>
      <c r="W101" s="81">
        <v>8685</v>
      </c>
      <c r="X101" s="89">
        <v>215</v>
      </c>
      <c r="Y101" s="93">
        <f t="shared" si="38"/>
        <v>2.3982152816508645E-2</v>
      </c>
      <c r="Z101" s="89">
        <f t="shared" si="42"/>
        <v>8750</v>
      </c>
      <c r="AA101" s="93">
        <f t="shared" si="39"/>
        <v>0.97601784718349138</v>
      </c>
      <c r="AB101" s="97">
        <v>8965</v>
      </c>
      <c r="AC101" s="116">
        <v>308</v>
      </c>
      <c r="AD101" s="114">
        <f t="shared" si="40"/>
        <v>3.0951663149432217E-2</v>
      </c>
      <c r="AE101" s="113">
        <f t="shared" si="43"/>
        <v>9643</v>
      </c>
      <c r="AF101" s="114">
        <f t="shared" si="41"/>
        <v>0.96904833685056779</v>
      </c>
      <c r="AG101" s="117">
        <v>9951</v>
      </c>
    </row>
    <row r="102" spans="1:33" x14ac:dyDescent="0.2">
      <c r="A102" s="14" t="s">
        <v>64</v>
      </c>
      <c r="B102" s="4" t="s">
        <v>77</v>
      </c>
      <c r="C102" s="31">
        <v>1300</v>
      </c>
      <c r="D102" s="32">
        <f t="shared" si="26"/>
        <v>0.15103985128383873</v>
      </c>
      <c r="E102" s="37">
        <v>30</v>
      </c>
      <c r="F102" s="32">
        <f t="shared" si="27"/>
        <v>3.4855350296270479E-3</v>
      </c>
      <c r="G102" s="33">
        <f t="shared" si="28"/>
        <v>7277</v>
      </c>
      <c r="H102" s="32">
        <f t="shared" si="29"/>
        <v>0.8454746136865342</v>
      </c>
      <c r="I102" s="38">
        <v>8607</v>
      </c>
      <c r="J102" s="47">
        <v>1431</v>
      </c>
      <c r="K102" s="48">
        <f t="shared" si="30"/>
        <v>0.16358024691358025</v>
      </c>
      <c r="L102" s="51">
        <v>98</v>
      </c>
      <c r="M102" s="48">
        <f t="shared" si="31"/>
        <v>1.1202560585276635E-2</v>
      </c>
      <c r="N102" s="49">
        <f t="shared" si="32"/>
        <v>7219</v>
      </c>
      <c r="O102" s="48">
        <f t="shared" si="33"/>
        <v>0.82521719250114312</v>
      </c>
      <c r="P102" s="52">
        <v>8748</v>
      </c>
      <c r="Q102" s="75">
        <v>1628</v>
      </c>
      <c r="R102" s="79">
        <f t="shared" si="34"/>
        <v>0.18189944134078212</v>
      </c>
      <c r="S102" s="76">
        <v>175</v>
      </c>
      <c r="T102" s="79">
        <f t="shared" si="35"/>
        <v>1.9553072625698324E-2</v>
      </c>
      <c r="U102" s="77">
        <f t="shared" si="36"/>
        <v>7147</v>
      </c>
      <c r="V102" s="79">
        <f t="shared" si="37"/>
        <v>0.79854748603351955</v>
      </c>
      <c r="W102" s="81">
        <v>8950</v>
      </c>
      <c r="X102" s="89">
        <v>248</v>
      </c>
      <c r="Y102" s="93">
        <f t="shared" si="38"/>
        <v>2.6927252985884907E-2</v>
      </c>
      <c r="Z102" s="89">
        <f t="shared" si="42"/>
        <v>8962</v>
      </c>
      <c r="AA102" s="93">
        <f t="shared" si="39"/>
        <v>0.97307274701411506</v>
      </c>
      <c r="AB102" s="97">
        <v>9210</v>
      </c>
      <c r="AC102" s="116">
        <v>335</v>
      </c>
      <c r="AD102" s="114">
        <f t="shared" si="40"/>
        <v>3.5975085910652918E-2</v>
      </c>
      <c r="AE102" s="113">
        <f t="shared" si="43"/>
        <v>8977</v>
      </c>
      <c r="AF102" s="114">
        <f t="shared" si="41"/>
        <v>0.9640249140893471</v>
      </c>
      <c r="AG102" s="117">
        <v>9312</v>
      </c>
    </row>
    <row r="103" spans="1:33" x14ac:dyDescent="0.2">
      <c r="A103" s="14" t="s">
        <v>78</v>
      </c>
      <c r="B103" s="4" t="s">
        <v>79</v>
      </c>
      <c r="C103" s="31">
        <v>539</v>
      </c>
      <c r="D103" s="32">
        <f t="shared" si="26"/>
        <v>0.10884491114701131</v>
      </c>
      <c r="E103" s="37">
        <v>13</v>
      </c>
      <c r="F103" s="32">
        <f t="shared" si="27"/>
        <v>2.6252019386106625E-3</v>
      </c>
      <c r="G103" s="33">
        <f t="shared" si="28"/>
        <v>4400</v>
      </c>
      <c r="H103" s="32">
        <f t="shared" si="29"/>
        <v>0.88852988691437806</v>
      </c>
      <c r="I103" s="38">
        <v>4952</v>
      </c>
      <c r="J103" s="47">
        <v>615</v>
      </c>
      <c r="K103" s="48">
        <f t="shared" si="30"/>
        <v>0.12255878836189717</v>
      </c>
      <c r="L103" s="51">
        <v>47</v>
      </c>
      <c r="M103" s="48">
        <f t="shared" si="31"/>
        <v>9.3662813870067762E-3</v>
      </c>
      <c r="N103" s="49">
        <f t="shared" si="32"/>
        <v>4356</v>
      </c>
      <c r="O103" s="48">
        <f t="shared" si="33"/>
        <v>0.86807493025109606</v>
      </c>
      <c r="P103" s="52">
        <v>5018</v>
      </c>
      <c r="Q103" s="75">
        <v>712</v>
      </c>
      <c r="R103" s="79">
        <f t="shared" si="34"/>
        <v>0.13919843597262951</v>
      </c>
      <c r="S103" s="76">
        <v>79</v>
      </c>
      <c r="T103" s="79">
        <f t="shared" si="35"/>
        <v>1.5444770283479962E-2</v>
      </c>
      <c r="U103" s="77">
        <f t="shared" si="36"/>
        <v>4324</v>
      </c>
      <c r="V103" s="79">
        <f t="shared" si="37"/>
        <v>0.8453567937438905</v>
      </c>
      <c r="W103" s="81">
        <v>5115</v>
      </c>
      <c r="X103" s="89">
        <v>119</v>
      </c>
      <c r="Y103" s="93">
        <f t="shared" si="38"/>
        <v>2.2448594604791549E-2</v>
      </c>
      <c r="Z103" s="89">
        <f t="shared" si="42"/>
        <v>5182</v>
      </c>
      <c r="AA103" s="93">
        <f t="shared" si="39"/>
        <v>0.97755140539520846</v>
      </c>
      <c r="AB103" s="97">
        <v>5301</v>
      </c>
      <c r="AC103" s="116">
        <v>160</v>
      </c>
      <c r="AD103" s="114">
        <f t="shared" si="40"/>
        <v>2.952574275696623E-2</v>
      </c>
      <c r="AE103" s="113">
        <f t="shared" si="43"/>
        <v>5259</v>
      </c>
      <c r="AF103" s="114">
        <f t="shared" si="41"/>
        <v>0.97047425724303382</v>
      </c>
      <c r="AG103" s="117">
        <v>5419</v>
      </c>
    </row>
    <row r="104" spans="1:33" x14ac:dyDescent="0.2">
      <c r="A104" s="14" t="s">
        <v>78</v>
      </c>
      <c r="B104" s="4" t="s">
        <v>80</v>
      </c>
      <c r="C104" s="31">
        <v>528</v>
      </c>
      <c r="D104" s="32">
        <f t="shared" si="26"/>
        <v>0.13566289825282632</v>
      </c>
      <c r="E104" s="37">
        <v>6</v>
      </c>
      <c r="F104" s="32">
        <f t="shared" si="27"/>
        <v>1.5416238437821171E-3</v>
      </c>
      <c r="G104" s="33">
        <f t="shared" si="28"/>
        <v>3358</v>
      </c>
      <c r="H104" s="32">
        <f t="shared" si="29"/>
        <v>0.86279547790339162</v>
      </c>
      <c r="I104" s="38">
        <v>3892</v>
      </c>
      <c r="J104" s="47">
        <v>607</v>
      </c>
      <c r="K104" s="48">
        <f t="shared" si="30"/>
        <v>0.15251256281407036</v>
      </c>
      <c r="L104" s="51">
        <v>32</v>
      </c>
      <c r="M104" s="48">
        <f t="shared" si="31"/>
        <v>8.0402010050251264E-3</v>
      </c>
      <c r="N104" s="49">
        <f t="shared" si="32"/>
        <v>3341</v>
      </c>
      <c r="O104" s="48">
        <f t="shared" si="33"/>
        <v>0.83944723618090455</v>
      </c>
      <c r="P104" s="52">
        <v>3980</v>
      </c>
      <c r="Q104" s="75">
        <v>691</v>
      </c>
      <c r="R104" s="79">
        <f t="shared" si="34"/>
        <v>0.17015513420339817</v>
      </c>
      <c r="S104" s="76">
        <v>60</v>
      </c>
      <c r="T104" s="79">
        <f t="shared" si="35"/>
        <v>1.4774686037921694E-2</v>
      </c>
      <c r="U104" s="77">
        <f t="shared" si="36"/>
        <v>3310</v>
      </c>
      <c r="V104" s="79">
        <f t="shared" si="37"/>
        <v>0.81507017975868012</v>
      </c>
      <c r="W104" s="81">
        <v>4061</v>
      </c>
      <c r="X104" s="89">
        <v>91</v>
      </c>
      <c r="Y104" s="93">
        <f t="shared" si="38"/>
        <v>2.1646051379638438E-2</v>
      </c>
      <c r="Z104" s="89">
        <f t="shared" si="42"/>
        <v>4113</v>
      </c>
      <c r="AA104" s="93">
        <f t="shared" si="39"/>
        <v>0.97835394862036151</v>
      </c>
      <c r="AB104" s="97">
        <v>4204</v>
      </c>
      <c r="AC104" s="116">
        <v>141</v>
      </c>
      <c r="AD104" s="114">
        <f t="shared" si="40"/>
        <v>3.3451957295373667E-2</v>
      </c>
      <c r="AE104" s="113">
        <f t="shared" si="43"/>
        <v>4074</v>
      </c>
      <c r="AF104" s="114">
        <f t="shared" si="41"/>
        <v>0.96654804270462635</v>
      </c>
      <c r="AG104" s="117">
        <v>4215</v>
      </c>
    </row>
    <row r="105" spans="1:33" x14ac:dyDescent="0.2">
      <c r="A105" s="14" t="s">
        <v>78</v>
      </c>
      <c r="B105" s="4" t="s">
        <v>81</v>
      </c>
      <c r="C105" s="31">
        <v>957</v>
      </c>
      <c r="D105" s="32">
        <f t="shared" si="26"/>
        <v>0.13547565118912797</v>
      </c>
      <c r="E105" s="37">
        <v>10</v>
      </c>
      <c r="F105" s="32">
        <f t="shared" si="27"/>
        <v>1.4156285390713476E-3</v>
      </c>
      <c r="G105" s="33">
        <f t="shared" si="28"/>
        <v>6097</v>
      </c>
      <c r="H105" s="32">
        <f t="shared" si="29"/>
        <v>0.86310872027180063</v>
      </c>
      <c r="I105" s="38">
        <v>7064</v>
      </c>
      <c r="J105" s="47">
        <v>1094</v>
      </c>
      <c r="K105" s="48">
        <f t="shared" si="30"/>
        <v>0.15281463891604974</v>
      </c>
      <c r="L105" s="51">
        <v>61</v>
      </c>
      <c r="M105" s="48">
        <f t="shared" si="31"/>
        <v>8.5207431205475623E-3</v>
      </c>
      <c r="N105" s="49">
        <f t="shared" si="32"/>
        <v>6004</v>
      </c>
      <c r="O105" s="48">
        <f t="shared" si="33"/>
        <v>0.83866461796340275</v>
      </c>
      <c r="P105" s="52">
        <v>7159</v>
      </c>
      <c r="Q105" s="75">
        <v>1225</v>
      </c>
      <c r="R105" s="79">
        <f t="shared" si="34"/>
        <v>0.16912881402733673</v>
      </c>
      <c r="S105" s="76">
        <v>118</v>
      </c>
      <c r="T105" s="79">
        <f t="shared" si="35"/>
        <v>1.6291591881816926E-2</v>
      </c>
      <c r="U105" s="77">
        <f t="shared" si="36"/>
        <v>5900</v>
      </c>
      <c r="V105" s="79">
        <f t="shared" si="37"/>
        <v>0.81457959409084635</v>
      </c>
      <c r="W105" s="81">
        <v>7243</v>
      </c>
      <c r="X105" s="89">
        <v>200</v>
      </c>
      <c r="Y105" s="93">
        <f t="shared" si="38"/>
        <v>2.7285129604365622E-2</v>
      </c>
      <c r="Z105" s="89">
        <f t="shared" si="42"/>
        <v>7130</v>
      </c>
      <c r="AA105" s="93">
        <f t="shared" si="39"/>
        <v>0.97271487039563442</v>
      </c>
      <c r="AB105" s="97">
        <v>7330</v>
      </c>
      <c r="AC105" s="116">
        <v>287</v>
      </c>
      <c r="AD105" s="114">
        <f t="shared" si="40"/>
        <v>3.8915254237288137E-2</v>
      </c>
      <c r="AE105" s="113">
        <f t="shared" si="43"/>
        <v>7088</v>
      </c>
      <c r="AF105" s="114">
        <f t="shared" si="41"/>
        <v>0.96108474576271186</v>
      </c>
      <c r="AG105" s="117">
        <v>7375</v>
      </c>
    </row>
    <row r="106" spans="1:33" x14ac:dyDescent="0.2">
      <c r="A106" s="14" t="s">
        <v>78</v>
      </c>
      <c r="B106" s="4" t="s">
        <v>82</v>
      </c>
      <c r="C106" s="31">
        <v>1356</v>
      </c>
      <c r="D106" s="32">
        <f t="shared" si="26"/>
        <v>0.13027188010375637</v>
      </c>
      <c r="E106" s="37">
        <v>23</v>
      </c>
      <c r="F106" s="32">
        <f t="shared" si="27"/>
        <v>2.2096262849457199E-3</v>
      </c>
      <c r="G106" s="33">
        <f t="shared" si="28"/>
        <v>9030</v>
      </c>
      <c r="H106" s="32">
        <f t="shared" si="29"/>
        <v>0.86751849361129796</v>
      </c>
      <c r="I106" s="38">
        <v>10409</v>
      </c>
      <c r="J106" s="47">
        <v>1525</v>
      </c>
      <c r="K106" s="48">
        <f t="shared" si="30"/>
        <v>0.14460458941778873</v>
      </c>
      <c r="L106" s="51">
        <v>89</v>
      </c>
      <c r="M106" s="48">
        <f t="shared" si="31"/>
        <v>8.4392186611037361E-3</v>
      </c>
      <c r="N106" s="49">
        <f t="shared" si="32"/>
        <v>8932</v>
      </c>
      <c r="O106" s="48">
        <f t="shared" si="33"/>
        <v>0.84695619192110749</v>
      </c>
      <c r="P106" s="52">
        <v>10546</v>
      </c>
      <c r="Q106" s="75">
        <v>1754</v>
      </c>
      <c r="R106" s="79">
        <f t="shared" si="34"/>
        <v>0.1641707225758143</v>
      </c>
      <c r="S106" s="76">
        <v>188</v>
      </c>
      <c r="T106" s="79">
        <f t="shared" si="35"/>
        <v>1.7596405840509172E-2</v>
      </c>
      <c r="U106" s="77">
        <f t="shared" si="36"/>
        <v>8742</v>
      </c>
      <c r="V106" s="79">
        <f t="shared" si="37"/>
        <v>0.81823287158367652</v>
      </c>
      <c r="W106" s="81">
        <v>10684</v>
      </c>
      <c r="X106" s="89">
        <v>316</v>
      </c>
      <c r="Y106" s="93">
        <f t="shared" si="38"/>
        <v>2.8908608544506449E-2</v>
      </c>
      <c r="Z106" s="89">
        <f t="shared" si="42"/>
        <v>10615</v>
      </c>
      <c r="AA106" s="93">
        <f t="shared" si="39"/>
        <v>0.9710913914554935</v>
      </c>
      <c r="AB106" s="97">
        <v>10931</v>
      </c>
      <c r="AC106" s="116">
        <v>429</v>
      </c>
      <c r="AD106" s="114">
        <f t="shared" si="40"/>
        <v>3.890450711889E-2</v>
      </c>
      <c r="AE106" s="113">
        <f t="shared" si="43"/>
        <v>10598</v>
      </c>
      <c r="AF106" s="114">
        <f t="shared" si="41"/>
        <v>0.96109549288110996</v>
      </c>
      <c r="AG106" s="117">
        <v>11027</v>
      </c>
    </row>
    <row r="107" spans="1:33" x14ac:dyDescent="0.2">
      <c r="A107" s="14" t="s">
        <v>78</v>
      </c>
      <c r="B107" s="4" t="s">
        <v>83</v>
      </c>
      <c r="C107" s="31">
        <v>1254</v>
      </c>
      <c r="D107" s="32">
        <f t="shared" si="26"/>
        <v>0.15181598062953996</v>
      </c>
      <c r="E107" s="37">
        <v>21</v>
      </c>
      <c r="F107" s="32">
        <f t="shared" si="27"/>
        <v>2.542372881355932E-3</v>
      </c>
      <c r="G107" s="33">
        <f t="shared" si="28"/>
        <v>6985</v>
      </c>
      <c r="H107" s="32">
        <f t="shared" si="29"/>
        <v>0.84564164648910412</v>
      </c>
      <c r="I107" s="38">
        <v>8260</v>
      </c>
      <c r="J107" s="47">
        <v>1468</v>
      </c>
      <c r="K107" s="48">
        <f t="shared" si="30"/>
        <v>0.17497020262216925</v>
      </c>
      <c r="L107" s="51">
        <v>95</v>
      </c>
      <c r="M107" s="48">
        <f t="shared" si="31"/>
        <v>1.132300357568534E-2</v>
      </c>
      <c r="N107" s="49">
        <f t="shared" si="32"/>
        <v>6827</v>
      </c>
      <c r="O107" s="48">
        <f t="shared" si="33"/>
        <v>0.81370679380214539</v>
      </c>
      <c r="P107" s="52">
        <v>8390</v>
      </c>
      <c r="Q107" s="75">
        <v>1698</v>
      </c>
      <c r="R107" s="79">
        <f t="shared" si="34"/>
        <v>0.19776380153738643</v>
      </c>
      <c r="S107" s="76">
        <v>159</v>
      </c>
      <c r="T107" s="79">
        <f t="shared" si="35"/>
        <v>1.8518518518518517E-2</v>
      </c>
      <c r="U107" s="77">
        <f t="shared" si="36"/>
        <v>6729</v>
      </c>
      <c r="V107" s="79">
        <f t="shared" si="37"/>
        <v>0.78371767994409502</v>
      </c>
      <c r="W107" s="81">
        <v>8586</v>
      </c>
      <c r="X107" s="89">
        <v>250</v>
      </c>
      <c r="Y107" s="93">
        <f t="shared" si="38"/>
        <v>2.8600846585058917E-2</v>
      </c>
      <c r="Z107" s="89">
        <f t="shared" si="42"/>
        <v>8491</v>
      </c>
      <c r="AA107" s="93">
        <f t="shared" si="39"/>
        <v>0.9713991534149411</v>
      </c>
      <c r="AB107" s="97">
        <v>8741</v>
      </c>
      <c r="AC107" s="116">
        <v>320</v>
      </c>
      <c r="AD107" s="114">
        <f t="shared" si="40"/>
        <v>3.6244195265601992E-2</v>
      </c>
      <c r="AE107" s="113">
        <f t="shared" si="43"/>
        <v>8509</v>
      </c>
      <c r="AF107" s="114">
        <f t="shared" si="41"/>
        <v>0.96375580473439804</v>
      </c>
      <c r="AG107" s="117">
        <v>8829</v>
      </c>
    </row>
    <row r="108" spans="1:33" x14ac:dyDescent="0.2">
      <c r="A108" s="14" t="s">
        <v>78</v>
      </c>
      <c r="B108" s="4" t="s">
        <v>84</v>
      </c>
      <c r="C108" s="31">
        <v>585</v>
      </c>
      <c r="D108" s="32">
        <f t="shared" si="26"/>
        <v>0.1083132753193853</v>
      </c>
      <c r="E108" s="37">
        <v>13</v>
      </c>
      <c r="F108" s="32">
        <f t="shared" si="27"/>
        <v>2.4069616737641178E-3</v>
      </c>
      <c r="G108" s="33">
        <f t="shared" si="28"/>
        <v>4803</v>
      </c>
      <c r="H108" s="32">
        <f t="shared" si="29"/>
        <v>0.88927976300685063</v>
      </c>
      <c r="I108" s="38">
        <v>5401</v>
      </c>
      <c r="J108" s="47">
        <v>698</v>
      </c>
      <c r="K108" s="48">
        <f t="shared" si="30"/>
        <v>0.12746530314097881</v>
      </c>
      <c r="L108" s="51">
        <v>41</v>
      </c>
      <c r="M108" s="48">
        <f t="shared" si="31"/>
        <v>7.4872169466764062E-3</v>
      </c>
      <c r="N108" s="49">
        <f t="shared" si="32"/>
        <v>4737</v>
      </c>
      <c r="O108" s="48">
        <f t="shared" si="33"/>
        <v>0.86504747991234476</v>
      </c>
      <c r="P108" s="52">
        <v>5476</v>
      </c>
      <c r="Q108" s="75">
        <v>818</v>
      </c>
      <c r="R108" s="79">
        <f t="shared" si="34"/>
        <v>0.1463851109520401</v>
      </c>
      <c r="S108" s="76">
        <v>79</v>
      </c>
      <c r="T108" s="79">
        <f t="shared" si="35"/>
        <v>1.4137437365783823E-2</v>
      </c>
      <c r="U108" s="77">
        <f t="shared" si="36"/>
        <v>4691</v>
      </c>
      <c r="V108" s="79">
        <f t="shared" si="37"/>
        <v>0.83947745168217613</v>
      </c>
      <c r="W108" s="81">
        <v>5588</v>
      </c>
      <c r="X108" s="89">
        <v>149</v>
      </c>
      <c r="Y108" s="93">
        <f t="shared" si="38"/>
        <v>2.6301853486319506E-2</v>
      </c>
      <c r="Z108" s="89">
        <f t="shared" si="42"/>
        <v>5516</v>
      </c>
      <c r="AA108" s="93">
        <f t="shared" si="39"/>
        <v>0.97369814651368047</v>
      </c>
      <c r="AB108" s="97">
        <v>5665</v>
      </c>
      <c r="AC108" s="116">
        <v>213</v>
      </c>
      <c r="AD108" s="114">
        <f t="shared" si="40"/>
        <v>3.6724137931034483E-2</v>
      </c>
      <c r="AE108" s="113">
        <f t="shared" si="43"/>
        <v>5587</v>
      </c>
      <c r="AF108" s="114">
        <f t="shared" si="41"/>
        <v>0.96327586206896554</v>
      </c>
      <c r="AG108" s="117">
        <v>5800</v>
      </c>
    </row>
    <row r="109" spans="1:33" x14ac:dyDescent="0.2">
      <c r="A109" s="14" t="s">
        <v>78</v>
      </c>
      <c r="B109" s="4" t="s">
        <v>85</v>
      </c>
      <c r="C109" s="31">
        <v>6815</v>
      </c>
      <c r="D109" s="32">
        <f t="shared" si="26"/>
        <v>0.16866306984111271</v>
      </c>
      <c r="E109" s="37">
        <v>232</v>
      </c>
      <c r="F109" s="32">
        <f t="shared" si="27"/>
        <v>5.7417215265059647E-3</v>
      </c>
      <c r="G109" s="33">
        <f t="shared" si="28"/>
        <v>33359</v>
      </c>
      <c r="H109" s="32">
        <f t="shared" si="29"/>
        <v>0.82559520863238134</v>
      </c>
      <c r="I109" s="38">
        <v>40406</v>
      </c>
      <c r="J109" s="47">
        <v>7636</v>
      </c>
      <c r="K109" s="48">
        <f t="shared" si="30"/>
        <v>0.18477471809514592</v>
      </c>
      <c r="L109" s="51">
        <v>693</v>
      </c>
      <c r="M109" s="48">
        <f t="shared" si="31"/>
        <v>1.6769104195905726E-2</v>
      </c>
      <c r="N109" s="49">
        <f t="shared" si="32"/>
        <v>32997</v>
      </c>
      <c r="O109" s="48">
        <f t="shared" si="33"/>
        <v>0.79845617770894839</v>
      </c>
      <c r="P109" s="52">
        <v>41326</v>
      </c>
      <c r="Q109" s="75">
        <v>8481</v>
      </c>
      <c r="R109" s="79">
        <f t="shared" si="34"/>
        <v>0.20266685783927163</v>
      </c>
      <c r="S109" s="76">
        <v>1179</v>
      </c>
      <c r="T109" s="79">
        <f t="shared" si="35"/>
        <v>2.8174062656821278E-2</v>
      </c>
      <c r="U109" s="77">
        <f t="shared" si="36"/>
        <v>32187</v>
      </c>
      <c r="V109" s="79">
        <f t="shared" si="37"/>
        <v>0.76915907950390705</v>
      </c>
      <c r="W109" s="81">
        <v>41847</v>
      </c>
      <c r="X109" s="89">
        <v>1656</v>
      </c>
      <c r="Y109" s="93">
        <f t="shared" si="38"/>
        <v>3.8678033399509516E-2</v>
      </c>
      <c r="Z109" s="89">
        <f t="shared" si="42"/>
        <v>41159</v>
      </c>
      <c r="AA109" s="93">
        <f t="shared" si="39"/>
        <v>0.96132196660049052</v>
      </c>
      <c r="AB109" s="97">
        <v>42815</v>
      </c>
      <c r="AC109" s="116">
        <v>2161</v>
      </c>
      <c r="AD109" s="114">
        <f t="shared" si="40"/>
        <v>4.9306379483435248E-2</v>
      </c>
      <c r="AE109" s="113">
        <f t="shared" si="43"/>
        <v>41667</v>
      </c>
      <c r="AF109" s="114">
        <f t="shared" si="41"/>
        <v>0.95069362051656481</v>
      </c>
      <c r="AG109" s="117">
        <v>43828</v>
      </c>
    </row>
    <row r="110" spans="1:33" x14ac:dyDescent="0.2">
      <c r="A110" s="14" t="s">
        <v>78</v>
      </c>
      <c r="B110" s="4" t="s">
        <v>86</v>
      </c>
      <c r="C110" s="31">
        <v>1772</v>
      </c>
      <c r="D110" s="32">
        <f t="shared" si="26"/>
        <v>0.11805463024650233</v>
      </c>
      <c r="E110" s="37">
        <v>63</v>
      </c>
      <c r="F110" s="32">
        <f t="shared" si="27"/>
        <v>4.1972018654230512E-3</v>
      </c>
      <c r="G110" s="33">
        <f t="shared" si="28"/>
        <v>13175</v>
      </c>
      <c r="H110" s="32">
        <f t="shared" si="29"/>
        <v>0.87774816788807464</v>
      </c>
      <c r="I110" s="38">
        <v>15010</v>
      </c>
      <c r="J110" s="47">
        <v>2093</v>
      </c>
      <c r="K110" s="48">
        <f t="shared" si="30"/>
        <v>0.13597972972972974</v>
      </c>
      <c r="L110" s="51">
        <v>189</v>
      </c>
      <c r="M110" s="48">
        <f t="shared" si="31"/>
        <v>1.227910602910603E-2</v>
      </c>
      <c r="N110" s="49">
        <f t="shared" si="32"/>
        <v>13110</v>
      </c>
      <c r="O110" s="48">
        <f t="shared" si="33"/>
        <v>0.85174116424116419</v>
      </c>
      <c r="P110" s="52">
        <v>15392</v>
      </c>
      <c r="Q110" s="75">
        <v>2446</v>
      </c>
      <c r="R110" s="79">
        <f t="shared" si="34"/>
        <v>0.15765388333870448</v>
      </c>
      <c r="S110" s="76">
        <v>327</v>
      </c>
      <c r="T110" s="79">
        <f t="shared" si="35"/>
        <v>2.1076377699000969E-2</v>
      </c>
      <c r="U110" s="77">
        <f t="shared" si="36"/>
        <v>12742</v>
      </c>
      <c r="V110" s="79">
        <f t="shared" si="37"/>
        <v>0.8212697389622946</v>
      </c>
      <c r="W110" s="81">
        <v>15515</v>
      </c>
      <c r="X110" s="89">
        <v>524</v>
      </c>
      <c r="Y110" s="93">
        <f t="shared" si="38"/>
        <v>3.2725455908068947E-2</v>
      </c>
      <c r="Z110" s="89">
        <f t="shared" si="42"/>
        <v>15488</v>
      </c>
      <c r="AA110" s="93">
        <f t="shared" si="39"/>
        <v>0.96727454409193103</v>
      </c>
      <c r="AB110" s="97">
        <v>16012</v>
      </c>
      <c r="AC110" s="116">
        <v>724</v>
      </c>
      <c r="AD110" s="114">
        <f t="shared" si="40"/>
        <v>4.4259689448587845E-2</v>
      </c>
      <c r="AE110" s="113">
        <f t="shared" si="43"/>
        <v>15634</v>
      </c>
      <c r="AF110" s="114">
        <f t="shared" si="41"/>
        <v>0.95574031055141218</v>
      </c>
      <c r="AG110" s="117">
        <v>16358</v>
      </c>
    </row>
    <row r="111" spans="1:33" x14ac:dyDescent="0.2">
      <c r="A111" s="14" t="s">
        <v>87</v>
      </c>
      <c r="B111" s="4" t="s">
        <v>88</v>
      </c>
      <c r="C111" s="31">
        <v>325</v>
      </c>
      <c r="D111" s="32">
        <f t="shared" si="26"/>
        <v>0.10239445494643983</v>
      </c>
      <c r="E111" s="37">
        <v>3</v>
      </c>
      <c r="F111" s="32">
        <f t="shared" si="27"/>
        <v>9.4517958412098301E-4</v>
      </c>
      <c r="G111" s="33">
        <f t="shared" si="28"/>
        <v>2846</v>
      </c>
      <c r="H111" s="32">
        <f t="shared" si="29"/>
        <v>0.89666036546943917</v>
      </c>
      <c r="I111" s="38">
        <v>3174</v>
      </c>
      <c r="J111" s="47">
        <v>366</v>
      </c>
      <c r="K111" s="48">
        <f t="shared" si="30"/>
        <v>0.11458985597996243</v>
      </c>
      <c r="L111" s="51">
        <v>36</v>
      </c>
      <c r="M111" s="48">
        <f t="shared" si="31"/>
        <v>1.1271133375078271E-2</v>
      </c>
      <c r="N111" s="49">
        <f t="shared" si="32"/>
        <v>2792</v>
      </c>
      <c r="O111" s="48">
        <f t="shared" si="33"/>
        <v>0.87413901064495925</v>
      </c>
      <c r="P111" s="52">
        <v>3194</v>
      </c>
      <c r="Q111" s="75">
        <v>449</v>
      </c>
      <c r="R111" s="79">
        <f t="shared" si="34"/>
        <v>0.1374349556167738</v>
      </c>
      <c r="S111" s="76">
        <v>51</v>
      </c>
      <c r="T111" s="79">
        <f t="shared" si="35"/>
        <v>1.5610651974288337E-2</v>
      </c>
      <c r="U111" s="77">
        <f t="shared" si="36"/>
        <v>2767</v>
      </c>
      <c r="V111" s="79">
        <f t="shared" si="37"/>
        <v>0.84695439240893788</v>
      </c>
      <c r="W111" s="81">
        <v>3267</v>
      </c>
      <c r="X111" s="89">
        <v>71</v>
      </c>
      <c r="Y111" s="93">
        <f t="shared" si="38"/>
        <v>2.1463119709794438E-2</v>
      </c>
      <c r="Z111" s="89">
        <f t="shared" si="42"/>
        <v>3237</v>
      </c>
      <c r="AA111" s="93">
        <f t="shared" si="39"/>
        <v>0.97853688029020558</v>
      </c>
      <c r="AB111" s="97">
        <v>3308</v>
      </c>
      <c r="AC111" s="116">
        <v>111</v>
      </c>
      <c r="AD111" s="114">
        <f t="shared" si="40"/>
        <v>3.2782043709391612E-2</v>
      </c>
      <c r="AE111" s="113">
        <f t="shared" si="43"/>
        <v>3275</v>
      </c>
      <c r="AF111" s="114">
        <f t="shared" si="41"/>
        <v>0.96721795629060836</v>
      </c>
      <c r="AG111" s="117">
        <v>3386</v>
      </c>
    </row>
    <row r="112" spans="1:33" x14ac:dyDescent="0.2">
      <c r="A112" s="14" t="s">
        <v>87</v>
      </c>
      <c r="B112" s="4" t="s">
        <v>89</v>
      </c>
      <c r="C112" s="31">
        <v>470</v>
      </c>
      <c r="D112" s="32">
        <f t="shared" si="26"/>
        <v>0.11653855690552939</v>
      </c>
      <c r="E112" s="37">
        <v>6</v>
      </c>
      <c r="F112" s="32">
        <f t="shared" si="27"/>
        <v>1.4877262583684603E-3</v>
      </c>
      <c r="G112" s="33">
        <f t="shared" si="28"/>
        <v>3557</v>
      </c>
      <c r="H112" s="32">
        <f t="shared" si="29"/>
        <v>0.88197371683610215</v>
      </c>
      <c r="I112" s="38">
        <v>4033</v>
      </c>
      <c r="J112" s="47">
        <v>551</v>
      </c>
      <c r="K112" s="48">
        <f t="shared" si="30"/>
        <v>0.13574772111357478</v>
      </c>
      <c r="L112" s="51">
        <v>25</v>
      </c>
      <c r="M112" s="48">
        <f t="shared" si="31"/>
        <v>6.1591525006159152E-3</v>
      </c>
      <c r="N112" s="49">
        <f t="shared" si="32"/>
        <v>3483</v>
      </c>
      <c r="O112" s="48">
        <f t="shared" si="33"/>
        <v>0.85809312638580926</v>
      </c>
      <c r="P112" s="52">
        <v>4059</v>
      </c>
      <c r="Q112" s="75">
        <v>629</v>
      </c>
      <c r="R112" s="79">
        <f t="shared" si="34"/>
        <v>0.15296692607003892</v>
      </c>
      <c r="S112" s="76">
        <v>51</v>
      </c>
      <c r="T112" s="79">
        <f t="shared" si="35"/>
        <v>1.240272373540856E-2</v>
      </c>
      <c r="U112" s="77">
        <f t="shared" si="36"/>
        <v>3432</v>
      </c>
      <c r="V112" s="79">
        <f t="shared" si="37"/>
        <v>0.83463035019455256</v>
      </c>
      <c r="W112" s="81">
        <v>4112</v>
      </c>
      <c r="X112" s="89">
        <v>91</v>
      </c>
      <c r="Y112" s="93">
        <f t="shared" si="38"/>
        <v>2.1625475285171104E-2</v>
      </c>
      <c r="Z112" s="89">
        <f t="shared" si="42"/>
        <v>4117</v>
      </c>
      <c r="AA112" s="93">
        <f t="shared" si="39"/>
        <v>0.97837452471482889</v>
      </c>
      <c r="AB112" s="97">
        <v>4208</v>
      </c>
      <c r="AC112" s="116">
        <v>145</v>
      </c>
      <c r="AD112" s="114">
        <f t="shared" si="40"/>
        <v>3.3949894638258017E-2</v>
      </c>
      <c r="AE112" s="113">
        <f t="shared" si="43"/>
        <v>4126</v>
      </c>
      <c r="AF112" s="114">
        <f t="shared" si="41"/>
        <v>0.96605010536174196</v>
      </c>
      <c r="AG112" s="117">
        <v>4271</v>
      </c>
    </row>
    <row r="113" spans="1:33" x14ac:dyDescent="0.2">
      <c r="A113" s="14" t="s">
        <v>87</v>
      </c>
      <c r="B113" s="4" t="s">
        <v>90</v>
      </c>
      <c r="C113" s="31">
        <v>1108</v>
      </c>
      <c r="D113" s="32">
        <f t="shared" si="26"/>
        <v>0.13253588516746412</v>
      </c>
      <c r="E113" s="37">
        <v>13</v>
      </c>
      <c r="F113" s="32">
        <f t="shared" si="27"/>
        <v>1.5550239234449761E-3</v>
      </c>
      <c r="G113" s="33">
        <f t="shared" si="28"/>
        <v>7239</v>
      </c>
      <c r="H113" s="32">
        <f t="shared" si="29"/>
        <v>0.86590909090909096</v>
      </c>
      <c r="I113" s="38">
        <v>8360</v>
      </c>
      <c r="J113" s="47">
        <v>1317</v>
      </c>
      <c r="K113" s="48">
        <f t="shared" si="30"/>
        <v>0.15425158116654955</v>
      </c>
      <c r="L113" s="51">
        <v>54</v>
      </c>
      <c r="M113" s="48">
        <f t="shared" si="31"/>
        <v>6.3246661981728744E-3</v>
      </c>
      <c r="N113" s="49">
        <f t="shared" si="32"/>
        <v>7167</v>
      </c>
      <c r="O113" s="48">
        <f t="shared" si="33"/>
        <v>0.83942375263527758</v>
      </c>
      <c r="P113" s="52">
        <v>8538</v>
      </c>
      <c r="Q113" s="75">
        <v>1531</v>
      </c>
      <c r="R113" s="79">
        <f t="shared" si="34"/>
        <v>0.17525183150183149</v>
      </c>
      <c r="S113" s="76">
        <v>101</v>
      </c>
      <c r="T113" s="79">
        <f t="shared" si="35"/>
        <v>1.1561355311355312E-2</v>
      </c>
      <c r="U113" s="77">
        <f t="shared" si="36"/>
        <v>7104</v>
      </c>
      <c r="V113" s="79">
        <f t="shared" si="37"/>
        <v>0.81318681318681318</v>
      </c>
      <c r="W113" s="81">
        <v>8736</v>
      </c>
      <c r="X113" s="89">
        <v>211</v>
      </c>
      <c r="Y113" s="93">
        <f t="shared" si="38"/>
        <v>2.3599149983223353E-2</v>
      </c>
      <c r="Z113" s="89">
        <f t="shared" si="42"/>
        <v>8730</v>
      </c>
      <c r="AA113" s="93">
        <f t="shared" si="39"/>
        <v>0.97640085001677668</v>
      </c>
      <c r="AB113" s="97">
        <v>8941</v>
      </c>
      <c r="AC113" s="116">
        <v>327</v>
      </c>
      <c r="AD113" s="114">
        <f t="shared" si="40"/>
        <v>3.6280927549095753E-2</v>
      </c>
      <c r="AE113" s="113">
        <f t="shared" si="43"/>
        <v>8686</v>
      </c>
      <c r="AF113" s="114">
        <f t="shared" si="41"/>
        <v>0.96371907245090427</v>
      </c>
      <c r="AG113" s="117">
        <v>9013</v>
      </c>
    </row>
    <row r="114" spans="1:33" x14ac:dyDescent="0.2">
      <c r="A114" s="14" t="s">
        <v>87</v>
      </c>
      <c r="B114" s="4" t="s">
        <v>91</v>
      </c>
      <c r="C114" s="31">
        <v>855</v>
      </c>
      <c r="D114" s="32">
        <f t="shared" si="26"/>
        <v>0.11279683377308707</v>
      </c>
      <c r="E114" s="37">
        <v>12</v>
      </c>
      <c r="F114" s="32">
        <f t="shared" si="27"/>
        <v>1.5831134564643799E-3</v>
      </c>
      <c r="G114" s="33">
        <f t="shared" si="28"/>
        <v>6713</v>
      </c>
      <c r="H114" s="32">
        <f t="shared" si="29"/>
        <v>0.88562005277044853</v>
      </c>
      <c r="I114" s="38">
        <v>7580</v>
      </c>
      <c r="J114" s="47">
        <v>992</v>
      </c>
      <c r="K114" s="48">
        <f t="shared" si="30"/>
        <v>0.12806609863155177</v>
      </c>
      <c r="L114" s="51">
        <v>43</v>
      </c>
      <c r="M114" s="48">
        <f t="shared" si="31"/>
        <v>5.5512522592305706E-3</v>
      </c>
      <c r="N114" s="49">
        <f t="shared" si="32"/>
        <v>6711</v>
      </c>
      <c r="O114" s="48">
        <f t="shared" si="33"/>
        <v>0.8663826491092177</v>
      </c>
      <c r="P114" s="52">
        <v>7746</v>
      </c>
      <c r="Q114" s="75">
        <v>1174</v>
      </c>
      <c r="R114" s="79">
        <f t="shared" si="34"/>
        <v>0.149573194037457</v>
      </c>
      <c r="S114" s="76">
        <v>90</v>
      </c>
      <c r="T114" s="79">
        <f t="shared" si="35"/>
        <v>1.1466428844438782E-2</v>
      </c>
      <c r="U114" s="77">
        <f t="shared" si="36"/>
        <v>6585</v>
      </c>
      <c r="V114" s="79">
        <f t="shared" si="37"/>
        <v>0.83896037711810423</v>
      </c>
      <c r="W114" s="81">
        <v>7849</v>
      </c>
      <c r="X114" s="89">
        <v>145</v>
      </c>
      <c r="Y114" s="93">
        <f t="shared" si="38"/>
        <v>1.6360148933769605E-2</v>
      </c>
      <c r="Z114" s="89">
        <f t="shared" si="42"/>
        <v>8718</v>
      </c>
      <c r="AA114" s="93">
        <f t="shared" si="39"/>
        <v>0.98363985106623042</v>
      </c>
      <c r="AB114" s="97">
        <v>8863</v>
      </c>
      <c r="AC114" s="116">
        <v>209</v>
      </c>
      <c r="AD114" s="114">
        <f t="shared" si="40"/>
        <v>2.5754775107825017E-2</v>
      </c>
      <c r="AE114" s="113">
        <f t="shared" si="43"/>
        <v>7906</v>
      </c>
      <c r="AF114" s="114">
        <f t="shared" si="41"/>
        <v>0.97424522489217502</v>
      </c>
      <c r="AG114" s="117">
        <v>8115</v>
      </c>
    </row>
    <row r="115" spans="1:33" x14ac:dyDescent="0.2">
      <c r="A115" s="14" t="s">
        <v>87</v>
      </c>
      <c r="B115" s="4" t="s">
        <v>92</v>
      </c>
      <c r="C115" s="31">
        <v>807</v>
      </c>
      <c r="D115" s="32">
        <f t="shared" si="26"/>
        <v>0.1113564233475921</v>
      </c>
      <c r="E115" s="37">
        <v>15</v>
      </c>
      <c r="F115" s="32">
        <f t="shared" si="27"/>
        <v>2.0698219953084033E-3</v>
      </c>
      <c r="G115" s="33">
        <f t="shared" si="28"/>
        <v>6425</v>
      </c>
      <c r="H115" s="32">
        <f t="shared" si="29"/>
        <v>0.88657375465709953</v>
      </c>
      <c r="I115" s="38">
        <v>7247</v>
      </c>
      <c r="J115" s="47">
        <v>940</v>
      </c>
      <c r="K115" s="48">
        <f t="shared" si="30"/>
        <v>0.127960794990471</v>
      </c>
      <c r="L115" s="51">
        <v>54</v>
      </c>
      <c r="M115" s="48">
        <f t="shared" si="31"/>
        <v>7.3509392866866318E-3</v>
      </c>
      <c r="N115" s="49">
        <f t="shared" si="32"/>
        <v>6352</v>
      </c>
      <c r="O115" s="48">
        <f t="shared" si="33"/>
        <v>0.86468826572284241</v>
      </c>
      <c r="P115" s="52">
        <v>7346</v>
      </c>
      <c r="Q115" s="75">
        <v>1116</v>
      </c>
      <c r="R115" s="79">
        <f t="shared" si="34"/>
        <v>0.14981876761981475</v>
      </c>
      <c r="S115" s="76">
        <v>100</v>
      </c>
      <c r="T115" s="79">
        <f t="shared" si="35"/>
        <v>1.3424620754463686E-2</v>
      </c>
      <c r="U115" s="77">
        <f t="shared" si="36"/>
        <v>6233</v>
      </c>
      <c r="V115" s="79">
        <f t="shared" si="37"/>
        <v>0.83675661162572157</v>
      </c>
      <c r="W115" s="81">
        <v>7449</v>
      </c>
      <c r="X115" s="89">
        <v>177</v>
      </c>
      <c r="Y115" s="93">
        <f t="shared" si="38"/>
        <v>2.3176640041901269E-2</v>
      </c>
      <c r="Z115" s="89">
        <f t="shared" si="42"/>
        <v>7460</v>
      </c>
      <c r="AA115" s="93">
        <f t="shared" si="39"/>
        <v>0.97682335995809877</v>
      </c>
      <c r="AB115" s="97">
        <v>7637</v>
      </c>
      <c r="AC115" s="116">
        <v>245</v>
      </c>
      <c r="AD115" s="114">
        <f t="shared" si="40"/>
        <v>3.1633311814073597E-2</v>
      </c>
      <c r="AE115" s="113">
        <f t="shared" si="43"/>
        <v>7500</v>
      </c>
      <c r="AF115" s="114">
        <f t="shared" si="41"/>
        <v>0.96836668818592642</v>
      </c>
      <c r="AG115" s="117">
        <v>7745</v>
      </c>
    </row>
    <row r="116" spans="1:33" x14ac:dyDescent="0.2">
      <c r="A116" s="14" t="s">
        <v>87</v>
      </c>
      <c r="B116" s="4" t="s">
        <v>93</v>
      </c>
      <c r="C116" s="31">
        <v>552</v>
      </c>
      <c r="D116" s="32">
        <f t="shared" si="26"/>
        <v>0.10580793559516964</v>
      </c>
      <c r="E116" s="37">
        <v>6</v>
      </c>
      <c r="F116" s="32">
        <f t="shared" si="27"/>
        <v>1.1500862564692352E-3</v>
      </c>
      <c r="G116" s="33">
        <f t="shared" si="28"/>
        <v>4659</v>
      </c>
      <c r="H116" s="32">
        <f t="shared" si="29"/>
        <v>0.89304197814836117</v>
      </c>
      <c r="I116" s="38">
        <v>5217</v>
      </c>
      <c r="J116" s="47">
        <v>628</v>
      </c>
      <c r="K116" s="48">
        <f t="shared" si="30"/>
        <v>0.11923295993924435</v>
      </c>
      <c r="L116" s="51">
        <v>35</v>
      </c>
      <c r="M116" s="48">
        <f t="shared" si="31"/>
        <v>6.645149041199924E-3</v>
      </c>
      <c r="N116" s="49">
        <f t="shared" si="32"/>
        <v>4604</v>
      </c>
      <c r="O116" s="48">
        <f t="shared" si="33"/>
        <v>0.87412189101955573</v>
      </c>
      <c r="P116" s="52">
        <v>5267</v>
      </c>
      <c r="Q116" s="75">
        <v>687</v>
      </c>
      <c r="R116" s="79">
        <f t="shared" si="34"/>
        <v>0.130064369556986</v>
      </c>
      <c r="S116" s="76">
        <v>64</v>
      </c>
      <c r="T116" s="79">
        <f t="shared" si="35"/>
        <v>1.2116622491480499E-2</v>
      </c>
      <c r="U116" s="77">
        <f t="shared" si="36"/>
        <v>4531</v>
      </c>
      <c r="V116" s="79">
        <f t="shared" si="37"/>
        <v>0.85781900795153354</v>
      </c>
      <c r="W116" s="81">
        <v>5282</v>
      </c>
      <c r="X116" s="89">
        <v>112</v>
      </c>
      <c r="Y116" s="93">
        <f t="shared" si="38"/>
        <v>2.0783076637595103E-2</v>
      </c>
      <c r="Z116" s="89">
        <f t="shared" si="42"/>
        <v>5277</v>
      </c>
      <c r="AA116" s="93">
        <f t="shared" si="39"/>
        <v>0.97921692336240485</v>
      </c>
      <c r="AB116" s="97">
        <v>5389</v>
      </c>
      <c r="AC116" s="116">
        <v>182</v>
      </c>
      <c r="AD116" s="114">
        <f t="shared" si="40"/>
        <v>3.3816425120772944E-2</v>
      </c>
      <c r="AE116" s="113">
        <f t="shared" si="43"/>
        <v>5200</v>
      </c>
      <c r="AF116" s="114">
        <f t="shared" si="41"/>
        <v>0.96618357487922701</v>
      </c>
      <c r="AG116" s="117">
        <v>5382</v>
      </c>
    </row>
    <row r="117" spans="1:33" x14ac:dyDescent="0.2">
      <c r="A117" s="14" t="s">
        <v>87</v>
      </c>
      <c r="B117" s="4" t="s">
        <v>94</v>
      </c>
      <c r="C117" s="31">
        <v>4899</v>
      </c>
      <c r="D117" s="32">
        <f t="shared" si="26"/>
        <v>0.15701923076923077</v>
      </c>
      <c r="E117" s="37">
        <v>283</v>
      </c>
      <c r="F117" s="32">
        <f t="shared" si="27"/>
        <v>9.0705128205128202E-3</v>
      </c>
      <c r="G117" s="33">
        <f t="shared" si="28"/>
        <v>26018</v>
      </c>
      <c r="H117" s="32">
        <f t="shared" si="29"/>
        <v>0.8339102564102564</v>
      </c>
      <c r="I117" s="38">
        <v>31200</v>
      </c>
      <c r="J117" s="47">
        <v>5671</v>
      </c>
      <c r="K117" s="48">
        <f t="shared" si="30"/>
        <v>0.17759614180132782</v>
      </c>
      <c r="L117" s="51">
        <v>557</v>
      </c>
      <c r="M117" s="48">
        <f t="shared" si="31"/>
        <v>1.7443317048728549E-2</v>
      </c>
      <c r="N117" s="49">
        <f t="shared" si="32"/>
        <v>25704</v>
      </c>
      <c r="O117" s="48">
        <f t="shared" si="33"/>
        <v>0.80496054114994364</v>
      </c>
      <c r="P117" s="52">
        <v>31932</v>
      </c>
      <c r="Q117" s="75">
        <v>6498</v>
      </c>
      <c r="R117" s="79">
        <f t="shared" si="34"/>
        <v>0.1991235865534888</v>
      </c>
      <c r="S117" s="76">
        <v>856</v>
      </c>
      <c r="T117" s="79">
        <f t="shared" si="35"/>
        <v>2.6231115741733826E-2</v>
      </c>
      <c r="U117" s="77">
        <f t="shared" si="36"/>
        <v>25279</v>
      </c>
      <c r="V117" s="79">
        <f t="shared" si="37"/>
        <v>0.77464529770477741</v>
      </c>
      <c r="W117" s="81">
        <v>32633</v>
      </c>
      <c r="X117" s="89">
        <v>1273</v>
      </c>
      <c r="Y117" s="93">
        <f t="shared" si="38"/>
        <v>3.7711814195994786E-2</v>
      </c>
      <c r="Z117" s="89">
        <f t="shared" si="42"/>
        <v>32483</v>
      </c>
      <c r="AA117" s="93">
        <f t="shared" si="39"/>
        <v>0.96228818580400521</v>
      </c>
      <c r="AB117" s="97">
        <v>33756</v>
      </c>
      <c r="AC117" s="116">
        <v>1725</v>
      </c>
      <c r="AD117" s="114">
        <f t="shared" si="40"/>
        <v>4.9805110437418795E-2</v>
      </c>
      <c r="AE117" s="113">
        <f t="shared" si="43"/>
        <v>32910</v>
      </c>
      <c r="AF117" s="114">
        <f t="shared" si="41"/>
        <v>0.95019488956258125</v>
      </c>
      <c r="AG117" s="117">
        <v>34635</v>
      </c>
    </row>
    <row r="118" spans="1:33" x14ac:dyDescent="0.2">
      <c r="A118" s="14" t="s">
        <v>87</v>
      </c>
      <c r="B118" s="4" t="s">
        <v>95</v>
      </c>
      <c r="C118" s="31">
        <v>1275</v>
      </c>
      <c r="D118" s="32">
        <f t="shared" si="26"/>
        <v>0.12291526077316109</v>
      </c>
      <c r="E118" s="37">
        <v>17</v>
      </c>
      <c r="F118" s="32">
        <f t="shared" si="27"/>
        <v>1.6388701436421478E-3</v>
      </c>
      <c r="G118" s="33">
        <f t="shared" si="28"/>
        <v>9081</v>
      </c>
      <c r="H118" s="32">
        <f t="shared" si="29"/>
        <v>0.87544586908319677</v>
      </c>
      <c r="I118" s="38">
        <v>10373</v>
      </c>
      <c r="J118" s="47">
        <v>1485</v>
      </c>
      <c r="K118" s="48">
        <f t="shared" si="30"/>
        <v>0.14005470149957558</v>
      </c>
      <c r="L118" s="51">
        <v>66</v>
      </c>
      <c r="M118" s="48">
        <f t="shared" si="31"/>
        <v>6.2246533999811378E-3</v>
      </c>
      <c r="N118" s="49">
        <f t="shared" si="32"/>
        <v>9052</v>
      </c>
      <c r="O118" s="48">
        <f t="shared" si="33"/>
        <v>0.85372064510044332</v>
      </c>
      <c r="P118" s="52">
        <v>10603</v>
      </c>
      <c r="Q118" s="75">
        <v>1727</v>
      </c>
      <c r="R118" s="79">
        <f t="shared" si="34"/>
        <v>0.16008527994067481</v>
      </c>
      <c r="S118" s="76">
        <v>142</v>
      </c>
      <c r="T118" s="79">
        <f t="shared" si="35"/>
        <v>1.3162773451983686E-2</v>
      </c>
      <c r="U118" s="77">
        <f t="shared" si="36"/>
        <v>8919</v>
      </c>
      <c r="V118" s="79">
        <f t="shared" si="37"/>
        <v>0.82675194660734153</v>
      </c>
      <c r="W118" s="81">
        <v>10788</v>
      </c>
      <c r="X118" s="89">
        <v>243</v>
      </c>
      <c r="Y118" s="93">
        <f t="shared" si="38"/>
        <v>2.2024834587147647E-2</v>
      </c>
      <c r="Z118" s="89">
        <f t="shared" si="42"/>
        <v>10790</v>
      </c>
      <c r="AA118" s="93">
        <f t="shared" si="39"/>
        <v>0.97797516541285234</v>
      </c>
      <c r="AB118" s="97">
        <v>11033</v>
      </c>
      <c r="AC118" s="116">
        <v>375</v>
      </c>
      <c r="AD118" s="114">
        <f t="shared" si="40"/>
        <v>3.3467202141900937E-2</v>
      </c>
      <c r="AE118" s="113">
        <f t="shared" si="43"/>
        <v>10830</v>
      </c>
      <c r="AF118" s="114">
        <f t="shared" si="41"/>
        <v>0.96653279785809909</v>
      </c>
      <c r="AG118" s="117">
        <v>11205</v>
      </c>
    </row>
    <row r="119" spans="1:33" x14ac:dyDescent="0.2">
      <c r="A119" s="14" t="s">
        <v>87</v>
      </c>
      <c r="B119" s="4" t="s">
        <v>96</v>
      </c>
      <c r="C119" s="31">
        <v>1687</v>
      </c>
      <c r="D119" s="32">
        <f t="shared" si="26"/>
        <v>0.12032810271041369</v>
      </c>
      <c r="E119" s="37">
        <v>43</v>
      </c>
      <c r="F119" s="32">
        <f t="shared" si="27"/>
        <v>3.0670470756062767E-3</v>
      </c>
      <c r="G119" s="33">
        <f t="shared" si="28"/>
        <v>12290</v>
      </c>
      <c r="H119" s="32">
        <f t="shared" si="29"/>
        <v>0.87660485021398005</v>
      </c>
      <c r="I119" s="38">
        <v>14020</v>
      </c>
      <c r="J119" s="47">
        <v>1956</v>
      </c>
      <c r="K119" s="48">
        <f t="shared" si="30"/>
        <v>0.13795049016150646</v>
      </c>
      <c r="L119" s="51">
        <v>134</v>
      </c>
      <c r="M119" s="48">
        <f t="shared" si="31"/>
        <v>9.4505959517596442E-3</v>
      </c>
      <c r="N119" s="49">
        <f t="shared" si="32"/>
        <v>12089</v>
      </c>
      <c r="O119" s="48">
        <f t="shared" si="33"/>
        <v>0.85259891388673392</v>
      </c>
      <c r="P119" s="52">
        <v>14179</v>
      </c>
      <c r="Q119" s="75">
        <v>2297</v>
      </c>
      <c r="R119" s="79">
        <f t="shared" si="34"/>
        <v>0.15893993910877388</v>
      </c>
      <c r="S119" s="76">
        <v>258</v>
      </c>
      <c r="T119" s="79">
        <f t="shared" si="35"/>
        <v>1.7852200387489622E-2</v>
      </c>
      <c r="U119" s="77">
        <f t="shared" si="36"/>
        <v>11897</v>
      </c>
      <c r="V119" s="79">
        <f t="shared" si="37"/>
        <v>0.82320786050373651</v>
      </c>
      <c r="W119" s="81">
        <v>14452</v>
      </c>
      <c r="X119" s="89">
        <v>353</v>
      </c>
      <c r="Y119" s="93">
        <f t="shared" si="38"/>
        <v>2.4023410916020144E-2</v>
      </c>
      <c r="Z119" s="89">
        <f t="shared" si="42"/>
        <v>14341</v>
      </c>
      <c r="AA119" s="93">
        <f t="shared" si="39"/>
        <v>0.97597658908397988</v>
      </c>
      <c r="AB119" s="97">
        <v>14694</v>
      </c>
      <c r="AC119" s="116">
        <v>520</v>
      </c>
      <c r="AD119" s="114">
        <f t="shared" si="40"/>
        <v>3.4840871021775542E-2</v>
      </c>
      <c r="AE119" s="113">
        <f t="shared" si="43"/>
        <v>14405</v>
      </c>
      <c r="AF119" s="114">
        <f t="shared" si="41"/>
        <v>0.96515912897822442</v>
      </c>
      <c r="AG119" s="117">
        <v>14925</v>
      </c>
    </row>
    <row r="120" spans="1:33" x14ac:dyDescent="0.2">
      <c r="A120" s="14" t="s">
        <v>87</v>
      </c>
      <c r="B120" s="4" t="s">
        <v>97</v>
      </c>
      <c r="C120" s="31">
        <v>2036</v>
      </c>
      <c r="D120" s="32">
        <f t="shared" si="26"/>
        <v>0.11234343099928268</v>
      </c>
      <c r="E120" s="37">
        <v>73</v>
      </c>
      <c r="F120" s="32">
        <f t="shared" si="27"/>
        <v>4.0280306792473651E-3</v>
      </c>
      <c r="G120" s="33">
        <f t="shared" si="28"/>
        <v>16014</v>
      </c>
      <c r="H120" s="32">
        <f t="shared" si="29"/>
        <v>0.88362853832146993</v>
      </c>
      <c r="I120" s="38">
        <v>18123</v>
      </c>
      <c r="J120" s="47">
        <v>2307</v>
      </c>
      <c r="K120" s="48">
        <f t="shared" si="30"/>
        <v>0.12613449972662658</v>
      </c>
      <c r="L120" s="51">
        <v>184</v>
      </c>
      <c r="M120" s="48">
        <f t="shared" si="31"/>
        <v>1.0060142154182614E-2</v>
      </c>
      <c r="N120" s="49">
        <f t="shared" si="32"/>
        <v>15799</v>
      </c>
      <c r="O120" s="48">
        <f t="shared" si="33"/>
        <v>0.86380535811919079</v>
      </c>
      <c r="P120" s="52">
        <v>18290</v>
      </c>
      <c r="Q120" s="75">
        <v>2675</v>
      </c>
      <c r="R120" s="79">
        <f t="shared" si="34"/>
        <v>0.14486082530055236</v>
      </c>
      <c r="S120" s="76">
        <v>294</v>
      </c>
      <c r="T120" s="79">
        <f t="shared" si="35"/>
        <v>1.5921152388172859E-2</v>
      </c>
      <c r="U120" s="77">
        <f t="shared" si="36"/>
        <v>15497</v>
      </c>
      <c r="V120" s="79">
        <f t="shared" si="37"/>
        <v>0.83921802231127474</v>
      </c>
      <c r="W120" s="81">
        <v>18466</v>
      </c>
      <c r="X120" s="89">
        <v>452</v>
      </c>
      <c r="Y120" s="93">
        <f t="shared" si="38"/>
        <v>2.411181051957751E-2</v>
      </c>
      <c r="Z120" s="89">
        <f t="shared" si="42"/>
        <v>18294</v>
      </c>
      <c r="AA120" s="93">
        <f t="shared" si="39"/>
        <v>0.97588818948042244</v>
      </c>
      <c r="AB120" s="97">
        <v>18746</v>
      </c>
      <c r="AC120" s="116">
        <v>648</v>
      </c>
      <c r="AD120" s="114">
        <f t="shared" si="40"/>
        <v>3.413220963918883E-2</v>
      </c>
      <c r="AE120" s="113">
        <f t="shared" si="43"/>
        <v>18337</v>
      </c>
      <c r="AF120" s="114">
        <f t="shared" si="41"/>
        <v>0.96586779036081116</v>
      </c>
      <c r="AG120" s="117">
        <v>18985</v>
      </c>
    </row>
    <row r="121" spans="1:33" x14ac:dyDescent="0.2">
      <c r="A121" s="14" t="s">
        <v>87</v>
      </c>
      <c r="B121" s="4" t="s">
        <v>98</v>
      </c>
      <c r="C121" s="31">
        <v>1082</v>
      </c>
      <c r="D121" s="32">
        <f t="shared" si="26"/>
        <v>0.12382696269169147</v>
      </c>
      <c r="E121" s="37">
        <v>28</v>
      </c>
      <c r="F121" s="32">
        <f t="shared" si="27"/>
        <v>3.2043945983062485E-3</v>
      </c>
      <c r="G121" s="33">
        <f t="shared" si="28"/>
        <v>7628</v>
      </c>
      <c r="H121" s="32">
        <f t="shared" si="29"/>
        <v>0.8729686427100023</v>
      </c>
      <c r="I121" s="38">
        <v>8738</v>
      </c>
      <c r="J121" s="47">
        <v>1218</v>
      </c>
      <c r="K121" s="48">
        <f t="shared" si="30"/>
        <v>0.13686931115855713</v>
      </c>
      <c r="L121" s="51">
        <v>78</v>
      </c>
      <c r="M121" s="48">
        <f t="shared" si="31"/>
        <v>8.7650297786268112E-3</v>
      </c>
      <c r="N121" s="49">
        <f t="shared" si="32"/>
        <v>7603</v>
      </c>
      <c r="O121" s="48">
        <f t="shared" si="33"/>
        <v>0.85436565906281603</v>
      </c>
      <c r="P121" s="52">
        <v>8899</v>
      </c>
      <c r="Q121" s="75">
        <v>1363</v>
      </c>
      <c r="R121" s="79">
        <f t="shared" si="34"/>
        <v>0.15144444444444444</v>
      </c>
      <c r="S121" s="76">
        <v>148</v>
      </c>
      <c r="T121" s="79">
        <f t="shared" si="35"/>
        <v>1.6444444444444446E-2</v>
      </c>
      <c r="U121" s="77">
        <f t="shared" si="36"/>
        <v>7489</v>
      </c>
      <c r="V121" s="79">
        <f t="shared" si="37"/>
        <v>0.83211111111111113</v>
      </c>
      <c r="W121" s="81">
        <v>9000</v>
      </c>
      <c r="X121" s="89">
        <v>201</v>
      </c>
      <c r="Y121" s="93">
        <f t="shared" si="38"/>
        <v>2.179098005203816E-2</v>
      </c>
      <c r="Z121" s="89">
        <f t="shared" si="42"/>
        <v>9023</v>
      </c>
      <c r="AA121" s="93">
        <f t="shared" si="39"/>
        <v>0.97820901994796183</v>
      </c>
      <c r="AB121" s="97">
        <v>9224</v>
      </c>
      <c r="AC121" s="116">
        <v>255</v>
      </c>
      <c r="AD121" s="114">
        <f t="shared" si="40"/>
        <v>2.7214514407684097E-2</v>
      </c>
      <c r="AE121" s="113">
        <f t="shared" si="43"/>
        <v>9115</v>
      </c>
      <c r="AF121" s="114">
        <f t="shared" si="41"/>
        <v>0.97278548559231592</v>
      </c>
      <c r="AG121" s="117">
        <v>9370</v>
      </c>
    </row>
    <row r="122" spans="1:33" x14ac:dyDescent="0.2">
      <c r="A122" s="14" t="s">
        <v>87</v>
      </c>
      <c r="B122" s="4" t="s">
        <v>99</v>
      </c>
      <c r="C122" s="31">
        <v>670</v>
      </c>
      <c r="D122" s="32">
        <f t="shared" si="26"/>
        <v>0.10944135903299575</v>
      </c>
      <c r="E122" s="37">
        <v>9</v>
      </c>
      <c r="F122" s="32">
        <f t="shared" si="27"/>
        <v>1.4701078079059132E-3</v>
      </c>
      <c r="G122" s="33">
        <f t="shared" si="28"/>
        <v>5443</v>
      </c>
      <c r="H122" s="32">
        <f t="shared" si="29"/>
        <v>0.8890885331590983</v>
      </c>
      <c r="I122" s="38">
        <v>6122</v>
      </c>
      <c r="J122" s="47">
        <v>730</v>
      </c>
      <c r="K122" s="48">
        <f t="shared" si="30"/>
        <v>0.11713735558408216</v>
      </c>
      <c r="L122" s="51">
        <v>38</v>
      </c>
      <c r="M122" s="48">
        <f t="shared" si="31"/>
        <v>6.0975609756097563E-3</v>
      </c>
      <c r="N122" s="49">
        <f t="shared" si="32"/>
        <v>5464</v>
      </c>
      <c r="O122" s="48">
        <f t="shared" si="33"/>
        <v>0.87676508344030812</v>
      </c>
      <c r="P122" s="52">
        <v>6232</v>
      </c>
      <c r="Q122" s="75">
        <v>789</v>
      </c>
      <c r="R122" s="79">
        <f t="shared" si="34"/>
        <v>0.12688967513669991</v>
      </c>
      <c r="S122" s="76">
        <v>71</v>
      </c>
      <c r="T122" s="79">
        <f t="shared" si="35"/>
        <v>1.1418462528144097E-2</v>
      </c>
      <c r="U122" s="77">
        <f t="shared" si="36"/>
        <v>5358</v>
      </c>
      <c r="V122" s="79">
        <f t="shared" si="37"/>
        <v>0.86169186233515604</v>
      </c>
      <c r="W122" s="81">
        <v>6218</v>
      </c>
      <c r="X122" s="89">
        <v>130</v>
      </c>
      <c r="Y122" s="93">
        <f t="shared" si="38"/>
        <v>2.0382565067419253E-2</v>
      </c>
      <c r="Z122" s="89">
        <f t="shared" si="42"/>
        <v>6248</v>
      </c>
      <c r="AA122" s="93">
        <f t="shared" si="39"/>
        <v>0.9796174349325808</v>
      </c>
      <c r="AB122" s="97">
        <v>6378</v>
      </c>
      <c r="AC122" s="116">
        <v>188</v>
      </c>
      <c r="AD122" s="114">
        <f t="shared" si="40"/>
        <v>2.8900845503458877E-2</v>
      </c>
      <c r="AE122" s="113">
        <f t="shared" si="43"/>
        <v>6317</v>
      </c>
      <c r="AF122" s="114">
        <f t="shared" si="41"/>
        <v>0.97109915449654116</v>
      </c>
      <c r="AG122" s="117">
        <v>6505</v>
      </c>
    </row>
    <row r="123" spans="1:33" x14ac:dyDescent="0.2">
      <c r="A123" s="14" t="s">
        <v>100</v>
      </c>
      <c r="B123" s="4" t="s">
        <v>101</v>
      </c>
      <c r="C123" s="31">
        <v>3138</v>
      </c>
      <c r="D123" s="32">
        <f t="shared" si="26"/>
        <v>9.4203116087778815E-2</v>
      </c>
      <c r="E123" s="37">
        <v>97</v>
      </c>
      <c r="F123" s="32">
        <f t="shared" si="27"/>
        <v>2.9119510071748071E-3</v>
      </c>
      <c r="G123" s="33">
        <f t="shared" si="28"/>
        <v>30076</v>
      </c>
      <c r="H123" s="32">
        <f t="shared" si="29"/>
        <v>0.90288493290504634</v>
      </c>
      <c r="I123" s="38">
        <v>33311</v>
      </c>
      <c r="J123" s="47">
        <v>3669</v>
      </c>
      <c r="K123" s="48">
        <f t="shared" si="30"/>
        <v>0.10818541015509819</v>
      </c>
      <c r="L123" s="51">
        <v>369</v>
      </c>
      <c r="M123" s="48">
        <f t="shared" si="31"/>
        <v>1.0880462345933832E-2</v>
      </c>
      <c r="N123" s="49">
        <f t="shared" si="32"/>
        <v>29876</v>
      </c>
      <c r="O123" s="48">
        <f t="shared" si="33"/>
        <v>0.88093412749896793</v>
      </c>
      <c r="P123" s="52">
        <v>33914</v>
      </c>
      <c r="Q123" s="75">
        <v>4291</v>
      </c>
      <c r="R123" s="79">
        <f t="shared" si="34"/>
        <v>0.12441287329660772</v>
      </c>
      <c r="S123" s="76">
        <v>572</v>
      </c>
      <c r="T123" s="79">
        <f t="shared" si="35"/>
        <v>1.6584517251377211E-2</v>
      </c>
      <c r="U123" s="77">
        <f t="shared" si="36"/>
        <v>29627</v>
      </c>
      <c r="V123" s="79">
        <f t="shared" si="37"/>
        <v>0.85900260945201512</v>
      </c>
      <c r="W123" s="81">
        <v>34490</v>
      </c>
      <c r="X123" s="89">
        <v>781</v>
      </c>
      <c r="Y123" s="93">
        <f t="shared" si="38"/>
        <v>2.2203269367448472E-2</v>
      </c>
      <c r="Z123" s="89">
        <f t="shared" si="42"/>
        <v>34394</v>
      </c>
      <c r="AA123" s="93">
        <f t="shared" si="39"/>
        <v>0.97779673063255157</v>
      </c>
      <c r="AB123" s="97">
        <v>35175</v>
      </c>
      <c r="AC123" s="116">
        <v>1045</v>
      </c>
      <c r="AD123" s="114">
        <f t="shared" si="40"/>
        <v>2.9244675789886099E-2</v>
      </c>
      <c r="AE123" s="113">
        <f t="shared" si="43"/>
        <v>34688</v>
      </c>
      <c r="AF123" s="114">
        <f t="shared" si="41"/>
        <v>0.9707553242101139</v>
      </c>
      <c r="AG123" s="117">
        <v>35733</v>
      </c>
    </row>
    <row r="124" spans="1:33" x14ac:dyDescent="0.2">
      <c r="A124" s="14" t="s">
        <v>102</v>
      </c>
      <c r="B124" s="4" t="s">
        <v>103</v>
      </c>
      <c r="C124" s="31">
        <v>799</v>
      </c>
      <c r="D124" s="32">
        <f t="shared" si="26"/>
        <v>0.11381766381766381</v>
      </c>
      <c r="E124" s="37">
        <v>34</v>
      </c>
      <c r="F124" s="32">
        <f t="shared" si="27"/>
        <v>4.8433048433048432E-3</v>
      </c>
      <c r="G124" s="33">
        <f t="shared" si="28"/>
        <v>6187</v>
      </c>
      <c r="H124" s="32">
        <f t="shared" si="29"/>
        <v>0.88133903133903135</v>
      </c>
      <c r="I124" s="38">
        <v>7020</v>
      </c>
      <c r="J124" s="47">
        <v>933</v>
      </c>
      <c r="K124" s="48">
        <f t="shared" si="30"/>
        <v>0.13288705312633528</v>
      </c>
      <c r="L124" s="51">
        <v>86</v>
      </c>
      <c r="M124" s="48">
        <f t="shared" si="31"/>
        <v>1.2248967383563595E-2</v>
      </c>
      <c r="N124" s="49">
        <f t="shared" si="32"/>
        <v>6002</v>
      </c>
      <c r="O124" s="48">
        <f t="shared" si="33"/>
        <v>0.85486397949010118</v>
      </c>
      <c r="P124" s="52">
        <v>7021</v>
      </c>
      <c r="Q124" s="75">
        <v>1089</v>
      </c>
      <c r="R124" s="79">
        <f t="shared" si="34"/>
        <v>0.15215872572306832</v>
      </c>
      <c r="S124" s="76">
        <v>146</v>
      </c>
      <c r="T124" s="79">
        <f t="shared" si="35"/>
        <v>2.0399608774626241E-2</v>
      </c>
      <c r="U124" s="77">
        <f t="shared" si="36"/>
        <v>5922</v>
      </c>
      <c r="V124" s="79">
        <f t="shared" si="37"/>
        <v>0.82744166550230547</v>
      </c>
      <c r="W124" s="81">
        <v>7157</v>
      </c>
      <c r="X124" s="89">
        <v>196</v>
      </c>
      <c r="Y124" s="93">
        <f t="shared" si="38"/>
        <v>2.7038212167195475E-2</v>
      </c>
      <c r="Z124" s="89">
        <f t="shared" si="42"/>
        <v>7053</v>
      </c>
      <c r="AA124" s="93">
        <f t="shared" si="39"/>
        <v>0.97296178783280451</v>
      </c>
      <c r="AB124" s="97">
        <v>7249</v>
      </c>
      <c r="AC124" s="116">
        <v>272</v>
      </c>
      <c r="AD124" s="114">
        <f t="shared" si="40"/>
        <v>3.70521727285111E-2</v>
      </c>
      <c r="AE124" s="113">
        <f t="shared" si="43"/>
        <v>7069</v>
      </c>
      <c r="AF124" s="114">
        <f t="shared" si="41"/>
        <v>0.96294782727148887</v>
      </c>
      <c r="AG124" s="117">
        <v>7341</v>
      </c>
    </row>
    <row r="125" spans="1:33" x14ac:dyDescent="0.2">
      <c r="A125" s="14" t="s">
        <v>102</v>
      </c>
      <c r="B125" s="4" t="s">
        <v>104</v>
      </c>
      <c r="C125" s="31">
        <v>4732</v>
      </c>
      <c r="D125" s="32">
        <f t="shared" si="26"/>
        <v>0.14970893444697544</v>
      </c>
      <c r="E125" s="37">
        <v>149</v>
      </c>
      <c r="F125" s="32">
        <f t="shared" si="27"/>
        <v>4.7139964565932673E-3</v>
      </c>
      <c r="G125" s="33">
        <f t="shared" si="28"/>
        <v>26727</v>
      </c>
      <c r="H125" s="32">
        <f t="shared" si="29"/>
        <v>0.84557706909643127</v>
      </c>
      <c r="I125" s="38">
        <v>31608</v>
      </c>
      <c r="J125" s="47">
        <v>5363</v>
      </c>
      <c r="K125" s="48">
        <f t="shared" si="30"/>
        <v>0.16687929800541432</v>
      </c>
      <c r="L125" s="51">
        <v>414</v>
      </c>
      <c r="M125" s="48">
        <f t="shared" si="31"/>
        <v>1.2882347449979775E-2</v>
      </c>
      <c r="N125" s="49">
        <f t="shared" si="32"/>
        <v>26360</v>
      </c>
      <c r="O125" s="48">
        <f t="shared" si="33"/>
        <v>0.82023835454460592</v>
      </c>
      <c r="P125" s="52">
        <v>32137</v>
      </c>
      <c r="Q125" s="75">
        <v>6112</v>
      </c>
      <c r="R125" s="79">
        <f t="shared" si="34"/>
        <v>0.18604084862874015</v>
      </c>
      <c r="S125" s="76">
        <v>728</v>
      </c>
      <c r="T125" s="79">
        <f t="shared" si="35"/>
        <v>2.2159315739810673E-2</v>
      </c>
      <c r="U125" s="77">
        <f t="shared" si="36"/>
        <v>26013</v>
      </c>
      <c r="V125" s="79">
        <f t="shared" si="37"/>
        <v>0.79179983563144918</v>
      </c>
      <c r="W125" s="81">
        <v>32853</v>
      </c>
      <c r="X125" s="89">
        <v>1037</v>
      </c>
      <c r="Y125" s="93">
        <f t="shared" si="38"/>
        <v>3.09913033083291E-2</v>
      </c>
      <c r="Z125" s="89">
        <f t="shared" si="42"/>
        <v>32424</v>
      </c>
      <c r="AA125" s="93">
        <f t="shared" si="39"/>
        <v>0.96900869669167089</v>
      </c>
      <c r="AB125" s="97">
        <v>33461</v>
      </c>
      <c r="AC125" s="116">
        <v>1377</v>
      </c>
      <c r="AD125" s="114">
        <f t="shared" si="40"/>
        <v>4.0532187325228855E-2</v>
      </c>
      <c r="AE125" s="113">
        <f t="shared" si="43"/>
        <v>32596</v>
      </c>
      <c r="AF125" s="114">
        <f t="shared" si="41"/>
        <v>0.9594678126747711</v>
      </c>
      <c r="AG125" s="117">
        <v>33973</v>
      </c>
    </row>
    <row r="126" spans="1:33" x14ac:dyDescent="0.2">
      <c r="A126" s="14" t="s">
        <v>102</v>
      </c>
      <c r="B126" s="4" t="s">
        <v>105</v>
      </c>
      <c r="C126" s="31">
        <v>1852</v>
      </c>
      <c r="D126" s="32">
        <f t="shared" si="26"/>
        <v>0.12147448511084875</v>
      </c>
      <c r="E126" s="37">
        <v>74</v>
      </c>
      <c r="F126" s="32">
        <f t="shared" si="27"/>
        <v>4.8537321264593989E-3</v>
      </c>
      <c r="G126" s="33">
        <f t="shared" si="28"/>
        <v>13320</v>
      </c>
      <c r="H126" s="32">
        <f t="shared" si="29"/>
        <v>0.87367178276269186</v>
      </c>
      <c r="I126" s="38">
        <v>15246</v>
      </c>
      <c r="J126" s="47">
        <v>2153</v>
      </c>
      <c r="K126" s="48">
        <f t="shared" si="30"/>
        <v>0.13879577101598761</v>
      </c>
      <c r="L126" s="51">
        <v>190</v>
      </c>
      <c r="M126" s="48">
        <f t="shared" si="31"/>
        <v>1.224858174316658E-2</v>
      </c>
      <c r="N126" s="49">
        <f t="shared" si="32"/>
        <v>13169</v>
      </c>
      <c r="O126" s="48">
        <f t="shared" si="33"/>
        <v>0.84895564724084582</v>
      </c>
      <c r="P126" s="52">
        <v>15512</v>
      </c>
      <c r="Q126" s="75">
        <v>2517</v>
      </c>
      <c r="R126" s="79">
        <f t="shared" si="34"/>
        <v>0.15961697000443908</v>
      </c>
      <c r="S126" s="76">
        <v>275</v>
      </c>
      <c r="T126" s="79">
        <f t="shared" si="35"/>
        <v>1.7439279599213646E-2</v>
      </c>
      <c r="U126" s="77">
        <f t="shared" si="36"/>
        <v>12977</v>
      </c>
      <c r="V126" s="79">
        <f t="shared" si="37"/>
        <v>0.82294375039634726</v>
      </c>
      <c r="W126" s="81">
        <v>15769</v>
      </c>
      <c r="X126" s="89">
        <v>394</v>
      </c>
      <c r="Y126" s="93">
        <f t="shared" si="38"/>
        <v>2.4235713846343113E-2</v>
      </c>
      <c r="Z126" s="89">
        <f t="shared" si="42"/>
        <v>15863</v>
      </c>
      <c r="AA126" s="93">
        <f t="shared" si="39"/>
        <v>0.97576428615365685</v>
      </c>
      <c r="AB126" s="97">
        <v>16257</v>
      </c>
      <c r="AC126" s="116">
        <v>579</v>
      </c>
      <c r="AD126" s="114">
        <f t="shared" si="40"/>
        <v>3.4871115393880991E-2</v>
      </c>
      <c r="AE126" s="113">
        <f t="shared" si="43"/>
        <v>16025</v>
      </c>
      <c r="AF126" s="114">
        <f t="shared" si="41"/>
        <v>0.96512888460611901</v>
      </c>
      <c r="AG126" s="117">
        <v>16604</v>
      </c>
    </row>
    <row r="127" spans="1:33" x14ac:dyDescent="0.2">
      <c r="A127" s="14" t="s">
        <v>102</v>
      </c>
      <c r="B127" s="4" t="s">
        <v>106</v>
      </c>
      <c r="C127" s="31">
        <v>2193</v>
      </c>
      <c r="D127" s="32">
        <f t="shared" si="26"/>
        <v>0.13355663824604141</v>
      </c>
      <c r="E127" s="37">
        <v>64</v>
      </c>
      <c r="F127" s="32">
        <f t="shared" si="27"/>
        <v>3.89768574908648E-3</v>
      </c>
      <c r="G127" s="33">
        <f t="shared" si="28"/>
        <v>14163</v>
      </c>
      <c r="H127" s="32">
        <f t="shared" si="29"/>
        <v>0.86254567600487209</v>
      </c>
      <c r="I127" s="38">
        <v>16420</v>
      </c>
      <c r="J127" s="47">
        <v>2502</v>
      </c>
      <c r="K127" s="48">
        <f t="shared" si="30"/>
        <v>0.14946236559139786</v>
      </c>
      <c r="L127" s="51">
        <v>189</v>
      </c>
      <c r="M127" s="48">
        <f t="shared" si="31"/>
        <v>1.1290322580645161E-2</v>
      </c>
      <c r="N127" s="49">
        <f t="shared" si="32"/>
        <v>14049</v>
      </c>
      <c r="O127" s="48">
        <f t="shared" si="33"/>
        <v>0.83924731182795698</v>
      </c>
      <c r="P127" s="52">
        <v>16740</v>
      </c>
      <c r="Q127" s="75">
        <v>2871</v>
      </c>
      <c r="R127" s="79">
        <f t="shared" si="34"/>
        <v>0.16900164822227454</v>
      </c>
      <c r="S127" s="76">
        <v>329</v>
      </c>
      <c r="T127" s="79">
        <f t="shared" si="35"/>
        <v>1.9366611725924181E-2</v>
      </c>
      <c r="U127" s="77">
        <f t="shared" si="36"/>
        <v>13788</v>
      </c>
      <c r="V127" s="79">
        <f t="shared" si="37"/>
        <v>0.81163174005180128</v>
      </c>
      <c r="W127" s="81">
        <v>16988</v>
      </c>
      <c r="X127" s="89">
        <v>476</v>
      </c>
      <c r="Y127" s="93">
        <f t="shared" si="38"/>
        <v>2.7493790793045689E-2</v>
      </c>
      <c r="Z127" s="89">
        <f t="shared" si="42"/>
        <v>16837</v>
      </c>
      <c r="AA127" s="93">
        <f t="shared" si="39"/>
        <v>0.9725062092069543</v>
      </c>
      <c r="AB127" s="97">
        <v>17313</v>
      </c>
      <c r="AC127" s="116">
        <v>660</v>
      </c>
      <c r="AD127" s="114">
        <f t="shared" si="40"/>
        <v>3.8020623307794231E-2</v>
      </c>
      <c r="AE127" s="113">
        <f t="shared" si="43"/>
        <v>16699</v>
      </c>
      <c r="AF127" s="114">
        <f t="shared" si="41"/>
        <v>0.96197937669220579</v>
      </c>
      <c r="AG127" s="117">
        <v>17359</v>
      </c>
    </row>
    <row r="128" spans="1:33" x14ac:dyDescent="0.2">
      <c r="A128" s="14" t="s">
        <v>102</v>
      </c>
      <c r="B128" s="4" t="s">
        <v>107</v>
      </c>
      <c r="C128" s="31">
        <v>1109</v>
      </c>
      <c r="D128" s="32">
        <f t="shared" si="26"/>
        <v>0.11928579111541357</v>
      </c>
      <c r="E128" s="37">
        <v>25</v>
      </c>
      <c r="F128" s="32">
        <f t="shared" si="27"/>
        <v>2.6890394750994943E-3</v>
      </c>
      <c r="G128" s="33">
        <f t="shared" si="28"/>
        <v>8163</v>
      </c>
      <c r="H128" s="32">
        <f t="shared" si="29"/>
        <v>0.87802516940948694</v>
      </c>
      <c r="I128" s="38">
        <v>9297</v>
      </c>
      <c r="J128" s="47">
        <v>1280</v>
      </c>
      <c r="K128" s="48">
        <f t="shared" si="30"/>
        <v>0.13619919131730154</v>
      </c>
      <c r="L128" s="51">
        <v>81</v>
      </c>
      <c r="M128" s="48">
        <f t="shared" si="31"/>
        <v>8.6188550755479897E-3</v>
      </c>
      <c r="N128" s="49">
        <f t="shared" si="32"/>
        <v>8037</v>
      </c>
      <c r="O128" s="48">
        <f t="shared" si="33"/>
        <v>0.85518195360715044</v>
      </c>
      <c r="P128" s="52">
        <v>9398</v>
      </c>
      <c r="Q128" s="75">
        <v>1507</v>
      </c>
      <c r="R128" s="79">
        <f t="shared" si="34"/>
        <v>0.1580824504353299</v>
      </c>
      <c r="S128" s="76">
        <v>184</v>
      </c>
      <c r="T128" s="79">
        <f t="shared" si="35"/>
        <v>1.9301374173922164E-2</v>
      </c>
      <c r="U128" s="77">
        <f t="shared" si="36"/>
        <v>7842</v>
      </c>
      <c r="V128" s="79">
        <f t="shared" si="37"/>
        <v>0.82261617539074794</v>
      </c>
      <c r="W128" s="81">
        <v>9533</v>
      </c>
      <c r="X128" s="89">
        <v>245</v>
      </c>
      <c r="Y128" s="93">
        <f t="shared" si="38"/>
        <v>2.5205761316872428E-2</v>
      </c>
      <c r="Z128" s="89">
        <f t="shared" si="42"/>
        <v>9475</v>
      </c>
      <c r="AA128" s="93">
        <f t="shared" si="39"/>
        <v>0.97479423868312753</v>
      </c>
      <c r="AB128" s="97">
        <v>9720</v>
      </c>
      <c r="AC128" s="116">
        <v>331</v>
      </c>
      <c r="AD128" s="114">
        <f t="shared" si="40"/>
        <v>3.3737641422892671E-2</v>
      </c>
      <c r="AE128" s="113">
        <f t="shared" si="43"/>
        <v>9480</v>
      </c>
      <c r="AF128" s="114">
        <f t="shared" si="41"/>
        <v>0.96626235857710729</v>
      </c>
      <c r="AG128" s="117">
        <v>9811</v>
      </c>
    </row>
    <row r="129" spans="1:33" x14ac:dyDescent="0.2">
      <c r="A129" s="14" t="s">
        <v>108</v>
      </c>
      <c r="B129" s="4" t="s">
        <v>109</v>
      </c>
      <c r="C129" s="31">
        <v>819</v>
      </c>
      <c r="D129" s="32">
        <f t="shared" si="26"/>
        <v>0.11173260572987721</v>
      </c>
      <c r="E129" s="37">
        <v>16</v>
      </c>
      <c r="F129" s="32">
        <f t="shared" si="27"/>
        <v>2.1828103683492498E-3</v>
      </c>
      <c r="G129" s="33">
        <f t="shared" si="28"/>
        <v>6495</v>
      </c>
      <c r="H129" s="32">
        <f t="shared" si="29"/>
        <v>0.88608458390177358</v>
      </c>
      <c r="I129" s="38">
        <v>7330</v>
      </c>
      <c r="J129" s="47">
        <v>996</v>
      </c>
      <c r="K129" s="48">
        <f t="shared" si="30"/>
        <v>0.13360160965794768</v>
      </c>
      <c r="L129" s="51">
        <v>58</v>
      </c>
      <c r="M129" s="48">
        <f t="shared" si="31"/>
        <v>7.780013413816231E-3</v>
      </c>
      <c r="N129" s="49">
        <f t="shared" si="32"/>
        <v>6401</v>
      </c>
      <c r="O129" s="48">
        <f t="shared" si="33"/>
        <v>0.85861837692823606</v>
      </c>
      <c r="P129" s="52">
        <v>7455</v>
      </c>
      <c r="Q129" s="75">
        <v>1174</v>
      </c>
      <c r="R129" s="79">
        <f t="shared" si="34"/>
        <v>0.15461609377057817</v>
      </c>
      <c r="S129" s="76">
        <v>97</v>
      </c>
      <c r="T129" s="79">
        <f t="shared" si="35"/>
        <v>1.2774924272356117E-2</v>
      </c>
      <c r="U129" s="77">
        <f t="shared" si="36"/>
        <v>6322</v>
      </c>
      <c r="V129" s="79">
        <f t="shared" si="37"/>
        <v>0.83260898195706567</v>
      </c>
      <c r="W129" s="81">
        <v>7593</v>
      </c>
      <c r="X129" s="89">
        <v>152</v>
      </c>
      <c r="Y129" s="93">
        <f t="shared" si="38"/>
        <v>1.9620498257389957E-2</v>
      </c>
      <c r="Z129" s="89">
        <f t="shared" si="42"/>
        <v>7595</v>
      </c>
      <c r="AA129" s="93">
        <f t="shared" si="39"/>
        <v>0.98037950174261002</v>
      </c>
      <c r="AB129" s="97">
        <v>7747</v>
      </c>
      <c r="AC129" s="116">
        <v>223</v>
      </c>
      <c r="AD129" s="114">
        <f t="shared" si="40"/>
        <v>2.8217132734404658E-2</v>
      </c>
      <c r="AE129" s="113">
        <f t="shared" si="43"/>
        <v>7680</v>
      </c>
      <c r="AF129" s="114">
        <f t="shared" si="41"/>
        <v>0.97178286726559537</v>
      </c>
      <c r="AG129" s="117">
        <v>7903</v>
      </c>
    </row>
    <row r="130" spans="1:33" x14ac:dyDescent="0.2">
      <c r="A130" s="14" t="s">
        <v>108</v>
      </c>
      <c r="B130" s="4" t="s">
        <v>110</v>
      </c>
      <c r="C130" s="31">
        <v>1754</v>
      </c>
      <c r="D130" s="32">
        <f t="shared" si="26"/>
        <v>0.15277414859332811</v>
      </c>
      <c r="E130" s="37">
        <v>33</v>
      </c>
      <c r="F130" s="32">
        <f t="shared" si="27"/>
        <v>2.8743140841390124E-3</v>
      </c>
      <c r="G130" s="33">
        <f t="shared" si="28"/>
        <v>9694</v>
      </c>
      <c r="H130" s="32">
        <f t="shared" si="29"/>
        <v>0.84435153732253287</v>
      </c>
      <c r="I130" s="38">
        <v>11481</v>
      </c>
      <c r="J130" s="47">
        <v>2043</v>
      </c>
      <c r="K130" s="48">
        <f t="shared" si="30"/>
        <v>0.17566638005159071</v>
      </c>
      <c r="L130" s="51">
        <v>108</v>
      </c>
      <c r="M130" s="48">
        <f t="shared" si="31"/>
        <v>9.2863284608770413E-3</v>
      </c>
      <c r="N130" s="49">
        <f t="shared" si="32"/>
        <v>9479</v>
      </c>
      <c r="O130" s="48">
        <f t="shared" si="33"/>
        <v>0.8150472914875323</v>
      </c>
      <c r="P130" s="52">
        <v>11630</v>
      </c>
      <c r="Q130" s="75">
        <v>2300</v>
      </c>
      <c r="R130" s="79">
        <f t="shared" si="34"/>
        <v>0.19541206457094307</v>
      </c>
      <c r="S130" s="76">
        <v>214</v>
      </c>
      <c r="T130" s="79">
        <f t="shared" si="35"/>
        <v>1.8181818181818181E-2</v>
      </c>
      <c r="U130" s="77">
        <f t="shared" si="36"/>
        <v>9256</v>
      </c>
      <c r="V130" s="79">
        <f t="shared" si="37"/>
        <v>0.78640611724723875</v>
      </c>
      <c r="W130" s="81">
        <v>11770</v>
      </c>
      <c r="X130" s="89">
        <v>340</v>
      </c>
      <c r="Y130" s="93">
        <f t="shared" si="38"/>
        <v>2.826972644882348E-2</v>
      </c>
      <c r="Z130" s="89">
        <f t="shared" si="42"/>
        <v>11687</v>
      </c>
      <c r="AA130" s="93">
        <f t="shared" si="39"/>
        <v>0.97173027355117647</v>
      </c>
      <c r="AB130" s="97">
        <v>12027</v>
      </c>
      <c r="AC130" s="116">
        <v>458</v>
      </c>
      <c r="AD130" s="114">
        <f t="shared" si="40"/>
        <v>3.7544060988605625E-2</v>
      </c>
      <c r="AE130" s="113">
        <f t="shared" si="43"/>
        <v>11741</v>
      </c>
      <c r="AF130" s="114">
        <f t="shared" si="41"/>
        <v>0.96245593901139437</v>
      </c>
      <c r="AG130" s="117">
        <v>12199</v>
      </c>
    </row>
    <row r="131" spans="1:33" x14ac:dyDescent="0.2">
      <c r="A131" s="14" t="s">
        <v>108</v>
      </c>
      <c r="B131" s="4" t="s">
        <v>111</v>
      </c>
      <c r="C131" s="31">
        <v>954</v>
      </c>
      <c r="D131" s="32">
        <f t="shared" si="26"/>
        <v>0.12539432176656151</v>
      </c>
      <c r="E131" s="37">
        <v>24</v>
      </c>
      <c r="F131" s="32">
        <f t="shared" si="27"/>
        <v>3.1545741324921135E-3</v>
      </c>
      <c r="G131" s="33">
        <f t="shared" si="28"/>
        <v>6630</v>
      </c>
      <c r="H131" s="32">
        <f t="shared" si="29"/>
        <v>0.87145110410094639</v>
      </c>
      <c r="I131" s="38">
        <v>7608</v>
      </c>
      <c r="J131" s="47">
        <v>1088</v>
      </c>
      <c r="K131" s="48">
        <f t="shared" si="30"/>
        <v>0.14401058901389807</v>
      </c>
      <c r="L131" s="51">
        <v>84</v>
      </c>
      <c r="M131" s="48">
        <f t="shared" si="31"/>
        <v>1.1118464592984779E-2</v>
      </c>
      <c r="N131" s="49">
        <f t="shared" si="32"/>
        <v>6383</v>
      </c>
      <c r="O131" s="48">
        <f t="shared" si="33"/>
        <v>0.84487094639311711</v>
      </c>
      <c r="P131" s="52">
        <v>7555</v>
      </c>
      <c r="Q131" s="75">
        <v>1288</v>
      </c>
      <c r="R131" s="79">
        <f t="shared" si="34"/>
        <v>0.169006692035166</v>
      </c>
      <c r="S131" s="76">
        <v>149</v>
      </c>
      <c r="T131" s="79">
        <f t="shared" si="35"/>
        <v>1.9551239994751345E-2</v>
      </c>
      <c r="U131" s="77">
        <f t="shared" si="36"/>
        <v>6184</v>
      </c>
      <c r="V131" s="79">
        <f t="shared" si="37"/>
        <v>0.81144206797008267</v>
      </c>
      <c r="W131" s="81">
        <v>7621</v>
      </c>
      <c r="X131" s="89">
        <v>211</v>
      </c>
      <c r="Y131" s="93">
        <f t="shared" si="38"/>
        <v>2.7320989252881005E-2</v>
      </c>
      <c r="Z131" s="89">
        <f t="shared" si="42"/>
        <v>7512</v>
      </c>
      <c r="AA131" s="93">
        <f t="shared" si="39"/>
        <v>0.97267901074711904</v>
      </c>
      <c r="AB131" s="97">
        <v>7723</v>
      </c>
      <c r="AC131" s="116">
        <v>302</v>
      </c>
      <c r="AD131" s="114">
        <f t="shared" si="40"/>
        <v>3.7487586891757699E-2</v>
      </c>
      <c r="AE131" s="113">
        <f t="shared" si="43"/>
        <v>7754</v>
      </c>
      <c r="AF131" s="114">
        <f t="shared" si="41"/>
        <v>0.96251241310824232</v>
      </c>
      <c r="AG131" s="117">
        <v>8056</v>
      </c>
    </row>
    <row r="132" spans="1:33" x14ac:dyDescent="0.2">
      <c r="A132" s="14" t="s">
        <v>108</v>
      </c>
      <c r="B132" s="4" t="s">
        <v>112</v>
      </c>
      <c r="C132" s="31">
        <v>2501</v>
      </c>
      <c r="D132" s="32">
        <f t="shared" si="26"/>
        <v>0.13473037763292572</v>
      </c>
      <c r="E132" s="37">
        <v>50</v>
      </c>
      <c r="F132" s="32">
        <f t="shared" si="27"/>
        <v>2.6935301406022733E-3</v>
      </c>
      <c r="G132" s="33">
        <f t="shared" si="28"/>
        <v>16012</v>
      </c>
      <c r="H132" s="32">
        <f t="shared" si="29"/>
        <v>0.86257609222647202</v>
      </c>
      <c r="I132" s="38">
        <v>18563</v>
      </c>
      <c r="J132" s="47">
        <v>2920</v>
      </c>
      <c r="K132" s="48">
        <f t="shared" si="30"/>
        <v>0.15533567400787318</v>
      </c>
      <c r="L132" s="51">
        <v>181</v>
      </c>
      <c r="M132" s="48">
        <f t="shared" si="31"/>
        <v>9.6286839025428242E-3</v>
      </c>
      <c r="N132" s="49">
        <f t="shared" si="32"/>
        <v>15697</v>
      </c>
      <c r="O132" s="48">
        <f t="shared" si="33"/>
        <v>0.83503564208958403</v>
      </c>
      <c r="P132" s="52">
        <v>18798</v>
      </c>
      <c r="Q132" s="75">
        <v>3469</v>
      </c>
      <c r="R132" s="79">
        <f t="shared" si="34"/>
        <v>0.18213798172844692</v>
      </c>
      <c r="S132" s="76">
        <v>341</v>
      </c>
      <c r="T132" s="79">
        <f t="shared" si="35"/>
        <v>1.7904021841856559E-2</v>
      </c>
      <c r="U132" s="77">
        <f t="shared" si="36"/>
        <v>15236</v>
      </c>
      <c r="V132" s="79">
        <f t="shared" si="37"/>
        <v>0.79995799642969656</v>
      </c>
      <c r="W132" s="81">
        <v>19046</v>
      </c>
      <c r="X132" s="89">
        <v>535</v>
      </c>
      <c r="Y132" s="93">
        <f t="shared" si="38"/>
        <v>2.7510670026225124E-2</v>
      </c>
      <c r="Z132" s="89">
        <f t="shared" si="42"/>
        <v>18912</v>
      </c>
      <c r="AA132" s="93">
        <f t="shared" si="39"/>
        <v>0.97248932997377491</v>
      </c>
      <c r="AB132" s="97">
        <v>19447</v>
      </c>
      <c r="AC132" s="116">
        <v>735</v>
      </c>
      <c r="AD132" s="114">
        <f t="shared" si="40"/>
        <v>3.7260468417317248E-2</v>
      </c>
      <c r="AE132" s="113">
        <f t="shared" si="43"/>
        <v>18991</v>
      </c>
      <c r="AF132" s="114">
        <f t="shared" si="41"/>
        <v>0.96273953158268277</v>
      </c>
      <c r="AG132" s="117">
        <v>19726</v>
      </c>
    </row>
    <row r="133" spans="1:33" x14ac:dyDescent="0.2">
      <c r="A133" s="14" t="s">
        <v>108</v>
      </c>
      <c r="B133" s="4" t="s">
        <v>113</v>
      </c>
      <c r="C133" s="31">
        <v>891</v>
      </c>
      <c r="D133" s="32">
        <f t="shared" si="26"/>
        <v>0.1188951160928743</v>
      </c>
      <c r="E133" s="37">
        <v>10</v>
      </c>
      <c r="F133" s="32">
        <f t="shared" si="27"/>
        <v>1.3344008540165466E-3</v>
      </c>
      <c r="G133" s="33">
        <f t="shared" si="28"/>
        <v>6593</v>
      </c>
      <c r="H133" s="32">
        <f t="shared" si="29"/>
        <v>0.87977048305310912</v>
      </c>
      <c r="I133" s="38">
        <v>7494</v>
      </c>
      <c r="J133" s="47">
        <v>1035</v>
      </c>
      <c r="K133" s="48">
        <f t="shared" si="30"/>
        <v>0.13614838200473559</v>
      </c>
      <c r="L133" s="51">
        <v>31</v>
      </c>
      <c r="M133" s="48">
        <f t="shared" si="31"/>
        <v>4.0778742436201002E-3</v>
      </c>
      <c r="N133" s="49">
        <f t="shared" si="32"/>
        <v>6536</v>
      </c>
      <c r="O133" s="48">
        <f t="shared" si="33"/>
        <v>0.85977374375164428</v>
      </c>
      <c r="P133" s="52">
        <v>7602</v>
      </c>
      <c r="Q133" s="75">
        <v>1185</v>
      </c>
      <c r="R133" s="79">
        <f t="shared" si="34"/>
        <v>0.15555263848779208</v>
      </c>
      <c r="S133" s="76">
        <v>61</v>
      </c>
      <c r="T133" s="79">
        <f t="shared" si="35"/>
        <v>8.0073510107639793E-3</v>
      </c>
      <c r="U133" s="77">
        <f t="shared" si="36"/>
        <v>6372</v>
      </c>
      <c r="V133" s="79">
        <f t="shared" si="37"/>
        <v>0.8364400105014439</v>
      </c>
      <c r="W133" s="81">
        <v>7618</v>
      </c>
      <c r="X133" s="89">
        <v>117</v>
      </c>
      <c r="Y133" s="93">
        <f t="shared" si="38"/>
        <v>1.5330188679245283E-2</v>
      </c>
      <c r="Z133" s="89">
        <f t="shared" si="42"/>
        <v>7515</v>
      </c>
      <c r="AA133" s="93">
        <f t="shared" si="39"/>
        <v>0.98466981132075471</v>
      </c>
      <c r="AB133" s="97">
        <v>7632</v>
      </c>
      <c r="AC133" s="116">
        <v>173</v>
      </c>
      <c r="AD133" s="114">
        <f t="shared" si="40"/>
        <v>2.2222222222222223E-2</v>
      </c>
      <c r="AE133" s="113">
        <f t="shared" si="43"/>
        <v>7612</v>
      </c>
      <c r="AF133" s="114">
        <f t="shared" si="41"/>
        <v>0.97777777777777775</v>
      </c>
      <c r="AG133" s="117">
        <v>7785</v>
      </c>
    </row>
    <row r="134" spans="1:33" x14ac:dyDescent="0.2">
      <c r="A134" s="14" t="s">
        <v>108</v>
      </c>
      <c r="B134" s="4" t="s">
        <v>114</v>
      </c>
      <c r="C134" s="31">
        <v>563</v>
      </c>
      <c r="D134" s="32">
        <f t="shared" si="26"/>
        <v>0.10236363636363636</v>
      </c>
      <c r="E134" s="37">
        <v>11</v>
      </c>
      <c r="F134" s="32">
        <f t="shared" si="27"/>
        <v>2E-3</v>
      </c>
      <c r="G134" s="33">
        <f t="shared" si="28"/>
        <v>4926</v>
      </c>
      <c r="H134" s="32">
        <f t="shared" si="29"/>
        <v>0.89563636363636367</v>
      </c>
      <c r="I134" s="38">
        <v>5500</v>
      </c>
      <c r="J134" s="47">
        <v>647</v>
      </c>
      <c r="K134" s="48">
        <f t="shared" si="30"/>
        <v>0.11636690647482015</v>
      </c>
      <c r="L134" s="51">
        <v>34</v>
      </c>
      <c r="M134" s="48">
        <f t="shared" si="31"/>
        <v>6.1151079136690647E-3</v>
      </c>
      <c r="N134" s="49">
        <f t="shared" si="32"/>
        <v>4879</v>
      </c>
      <c r="O134" s="48">
        <f t="shared" si="33"/>
        <v>0.87751798561151084</v>
      </c>
      <c r="P134" s="52">
        <v>5560</v>
      </c>
      <c r="Q134" s="75">
        <v>753</v>
      </c>
      <c r="R134" s="79">
        <f t="shared" si="34"/>
        <v>0.1336528221512247</v>
      </c>
      <c r="S134" s="76">
        <v>83</v>
      </c>
      <c r="T134" s="79">
        <f t="shared" si="35"/>
        <v>1.4731984380546681E-2</v>
      </c>
      <c r="U134" s="77">
        <f t="shared" si="36"/>
        <v>4798</v>
      </c>
      <c r="V134" s="79">
        <f t="shared" si="37"/>
        <v>0.85161519346822856</v>
      </c>
      <c r="W134" s="81">
        <v>5634</v>
      </c>
      <c r="X134" s="89">
        <v>113</v>
      </c>
      <c r="Y134" s="93">
        <f t="shared" si="38"/>
        <v>1.9758699073264555E-2</v>
      </c>
      <c r="Z134" s="89">
        <f t="shared" si="42"/>
        <v>5606</v>
      </c>
      <c r="AA134" s="93">
        <f t="shared" si="39"/>
        <v>0.98024130092673545</v>
      </c>
      <c r="AB134" s="97">
        <v>5719</v>
      </c>
      <c r="AC134" s="116">
        <v>172</v>
      </c>
      <c r="AD134" s="114">
        <f t="shared" si="40"/>
        <v>2.9655172413793104E-2</v>
      </c>
      <c r="AE134" s="113">
        <f t="shared" si="43"/>
        <v>5628</v>
      </c>
      <c r="AF134" s="114">
        <f t="shared" si="41"/>
        <v>0.97034482758620688</v>
      </c>
      <c r="AG134" s="117">
        <v>5800</v>
      </c>
    </row>
    <row r="135" spans="1:33" x14ac:dyDescent="0.2">
      <c r="A135" s="14" t="s">
        <v>108</v>
      </c>
      <c r="B135" s="4" t="s">
        <v>115</v>
      </c>
      <c r="C135" s="31">
        <v>834</v>
      </c>
      <c r="D135" s="32">
        <f t="shared" si="26"/>
        <v>0.10684089162182936</v>
      </c>
      <c r="E135" s="37">
        <v>31</v>
      </c>
      <c r="F135" s="32">
        <f t="shared" si="27"/>
        <v>3.9713041250320266E-3</v>
      </c>
      <c r="G135" s="33">
        <f t="shared" si="28"/>
        <v>6941</v>
      </c>
      <c r="H135" s="32">
        <f t="shared" si="29"/>
        <v>0.88918780425313859</v>
      </c>
      <c r="I135" s="38">
        <v>7806</v>
      </c>
      <c r="J135" s="47">
        <v>1004</v>
      </c>
      <c r="K135" s="48">
        <f t="shared" si="30"/>
        <v>0.12819203268641471</v>
      </c>
      <c r="L135" s="51">
        <v>67</v>
      </c>
      <c r="M135" s="48">
        <f t="shared" si="31"/>
        <v>8.5546475995914202E-3</v>
      </c>
      <c r="N135" s="49">
        <f t="shared" si="32"/>
        <v>6761</v>
      </c>
      <c r="O135" s="48">
        <f t="shared" si="33"/>
        <v>0.86325331971399388</v>
      </c>
      <c r="P135" s="52">
        <v>7832</v>
      </c>
      <c r="Q135" s="75">
        <v>1194</v>
      </c>
      <c r="R135" s="79">
        <f t="shared" si="34"/>
        <v>0.14847052971897537</v>
      </c>
      <c r="S135" s="76">
        <v>108</v>
      </c>
      <c r="T135" s="79">
        <f t="shared" si="35"/>
        <v>1.3429495150460085E-2</v>
      </c>
      <c r="U135" s="77">
        <f t="shared" si="36"/>
        <v>6740</v>
      </c>
      <c r="V135" s="79">
        <f t="shared" si="37"/>
        <v>0.83809997513056456</v>
      </c>
      <c r="W135" s="81">
        <v>8042</v>
      </c>
      <c r="X135" s="89">
        <v>161</v>
      </c>
      <c r="Y135" s="93">
        <f t="shared" si="38"/>
        <v>1.9465602708257767E-2</v>
      </c>
      <c r="Z135" s="89">
        <f t="shared" si="42"/>
        <v>8110</v>
      </c>
      <c r="AA135" s="93">
        <f t="shared" si="39"/>
        <v>0.98053439729174219</v>
      </c>
      <c r="AB135" s="97">
        <v>8271</v>
      </c>
      <c r="AC135" s="116">
        <v>220</v>
      </c>
      <c r="AD135" s="114">
        <f t="shared" si="40"/>
        <v>2.6097271648873072E-2</v>
      </c>
      <c r="AE135" s="113">
        <f t="shared" si="43"/>
        <v>8210</v>
      </c>
      <c r="AF135" s="114">
        <f t="shared" si="41"/>
        <v>0.9739027283511269</v>
      </c>
      <c r="AG135" s="117">
        <v>8430</v>
      </c>
    </row>
    <row r="136" spans="1:33" x14ac:dyDescent="0.2">
      <c r="A136" s="14" t="s">
        <v>108</v>
      </c>
      <c r="B136" s="4" t="s">
        <v>116</v>
      </c>
      <c r="C136" s="31">
        <v>2210</v>
      </c>
      <c r="D136" s="32">
        <f t="shared" si="26"/>
        <v>0.14144000000000001</v>
      </c>
      <c r="E136" s="37">
        <v>25</v>
      </c>
      <c r="F136" s="32">
        <f t="shared" si="27"/>
        <v>1.6000000000000001E-3</v>
      </c>
      <c r="G136" s="33">
        <f t="shared" si="28"/>
        <v>13390</v>
      </c>
      <c r="H136" s="32">
        <f t="shared" si="29"/>
        <v>0.85696000000000006</v>
      </c>
      <c r="I136" s="38">
        <v>15625</v>
      </c>
      <c r="J136" s="47">
        <v>2639</v>
      </c>
      <c r="K136" s="48">
        <f t="shared" si="30"/>
        <v>0.1671840354767184</v>
      </c>
      <c r="L136" s="51">
        <v>129</v>
      </c>
      <c r="M136" s="48">
        <f t="shared" si="31"/>
        <v>8.172315489388661E-3</v>
      </c>
      <c r="N136" s="49">
        <f t="shared" si="32"/>
        <v>13017</v>
      </c>
      <c r="O136" s="48">
        <f t="shared" si="33"/>
        <v>0.82464364903389298</v>
      </c>
      <c r="P136" s="52">
        <v>15785</v>
      </c>
      <c r="Q136" s="75">
        <v>2990</v>
      </c>
      <c r="R136" s="79">
        <f t="shared" si="34"/>
        <v>0.18629283489096574</v>
      </c>
      <c r="S136" s="76">
        <v>275</v>
      </c>
      <c r="T136" s="79">
        <f t="shared" si="35"/>
        <v>1.7133956386292833E-2</v>
      </c>
      <c r="U136" s="77">
        <f t="shared" si="36"/>
        <v>12785</v>
      </c>
      <c r="V136" s="79">
        <f t="shared" si="37"/>
        <v>0.7965732087227414</v>
      </c>
      <c r="W136" s="81">
        <v>16050</v>
      </c>
      <c r="X136" s="89">
        <v>438</v>
      </c>
      <c r="Y136" s="93">
        <f t="shared" si="38"/>
        <v>2.6725242540728538E-2</v>
      </c>
      <c r="Z136" s="89">
        <f t="shared" si="42"/>
        <v>15951</v>
      </c>
      <c r="AA136" s="93">
        <f t="shared" si="39"/>
        <v>0.9732747574592715</v>
      </c>
      <c r="AB136" s="97">
        <v>16389</v>
      </c>
      <c r="AC136" s="116">
        <v>643</v>
      </c>
      <c r="AD136" s="114">
        <f t="shared" si="40"/>
        <v>3.8730273461028794E-2</v>
      </c>
      <c r="AE136" s="113">
        <f t="shared" si="43"/>
        <v>15959</v>
      </c>
      <c r="AF136" s="114">
        <f t="shared" si="41"/>
        <v>0.96126972653897125</v>
      </c>
      <c r="AG136" s="117">
        <v>16602</v>
      </c>
    </row>
    <row r="137" spans="1:33" x14ac:dyDescent="0.2">
      <c r="A137" s="14" t="s">
        <v>108</v>
      </c>
      <c r="B137" s="4" t="s">
        <v>117</v>
      </c>
      <c r="C137" s="31">
        <v>1779</v>
      </c>
      <c r="D137" s="32">
        <f t="shared" si="26"/>
        <v>0.15820364606491774</v>
      </c>
      <c r="E137" s="37">
        <v>32</v>
      </c>
      <c r="F137" s="32">
        <f t="shared" si="27"/>
        <v>2.8457092040907071E-3</v>
      </c>
      <c r="G137" s="33">
        <f t="shared" si="28"/>
        <v>9434</v>
      </c>
      <c r="H137" s="32">
        <f t="shared" si="29"/>
        <v>0.83895064473099157</v>
      </c>
      <c r="I137" s="38">
        <v>11245</v>
      </c>
      <c r="J137" s="47">
        <v>2028</v>
      </c>
      <c r="K137" s="48">
        <f t="shared" si="30"/>
        <v>0.17573656845753899</v>
      </c>
      <c r="L137" s="51">
        <v>98</v>
      </c>
      <c r="M137" s="48">
        <f t="shared" si="31"/>
        <v>8.4922010398613516E-3</v>
      </c>
      <c r="N137" s="49">
        <f t="shared" si="32"/>
        <v>9414</v>
      </c>
      <c r="O137" s="48">
        <f t="shared" si="33"/>
        <v>0.8157712305025997</v>
      </c>
      <c r="P137" s="52">
        <v>11540</v>
      </c>
      <c r="Q137" s="75">
        <v>2297</v>
      </c>
      <c r="R137" s="79">
        <f t="shared" si="34"/>
        <v>0.19644231591550501</v>
      </c>
      <c r="S137" s="76">
        <v>203</v>
      </c>
      <c r="T137" s="79">
        <f t="shared" si="35"/>
        <v>1.7360814162319337E-2</v>
      </c>
      <c r="U137" s="77">
        <f t="shared" si="36"/>
        <v>9193</v>
      </c>
      <c r="V137" s="79">
        <f t="shared" si="37"/>
        <v>0.78619686992217563</v>
      </c>
      <c r="W137" s="81">
        <v>11693</v>
      </c>
      <c r="X137" s="89">
        <v>337</v>
      </c>
      <c r="Y137" s="93">
        <f t="shared" si="38"/>
        <v>2.8319327731092438E-2</v>
      </c>
      <c r="Z137" s="89">
        <f t="shared" si="42"/>
        <v>11563</v>
      </c>
      <c r="AA137" s="93">
        <f t="shared" si="39"/>
        <v>0.97168067226890753</v>
      </c>
      <c r="AB137" s="97">
        <v>11900</v>
      </c>
      <c r="AC137" s="116">
        <v>508</v>
      </c>
      <c r="AD137" s="114">
        <f t="shared" si="40"/>
        <v>4.1876184980628145E-2</v>
      </c>
      <c r="AE137" s="113">
        <f t="shared" si="43"/>
        <v>11623</v>
      </c>
      <c r="AF137" s="114">
        <f t="shared" si="41"/>
        <v>0.95812381501937183</v>
      </c>
      <c r="AG137" s="117">
        <v>12131</v>
      </c>
    </row>
    <row r="138" spans="1:33" x14ac:dyDescent="0.2">
      <c r="A138" s="14" t="s">
        <v>108</v>
      </c>
      <c r="B138" s="4" t="s">
        <v>118</v>
      </c>
      <c r="C138" s="31">
        <v>1466</v>
      </c>
      <c r="D138" s="32">
        <f t="shared" si="26"/>
        <v>0.13918161967150861</v>
      </c>
      <c r="E138" s="37">
        <v>34</v>
      </c>
      <c r="F138" s="32">
        <f t="shared" si="27"/>
        <v>3.2279502515902402E-3</v>
      </c>
      <c r="G138" s="33">
        <f t="shared" si="28"/>
        <v>9033</v>
      </c>
      <c r="H138" s="32">
        <f t="shared" si="29"/>
        <v>0.85759043007690117</v>
      </c>
      <c r="I138" s="38">
        <v>10533</v>
      </c>
      <c r="J138" s="47">
        <v>1684</v>
      </c>
      <c r="K138" s="48">
        <f t="shared" si="30"/>
        <v>0.1574714793342061</v>
      </c>
      <c r="L138" s="51">
        <v>105</v>
      </c>
      <c r="M138" s="48">
        <f t="shared" si="31"/>
        <v>9.8185898634748463E-3</v>
      </c>
      <c r="N138" s="49">
        <f t="shared" si="32"/>
        <v>8905</v>
      </c>
      <c r="O138" s="48">
        <f t="shared" si="33"/>
        <v>0.83270993080231903</v>
      </c>
      <c r="P138" s="52">
        <v>10694</v>
      </c>
      <c r="Q138" s="75">
        <v>1975</v>
      </c>
      <c r="R138" s="79">
        <f t="shared" si="34"/>
        <v>0.18221238121597932</v>
      </c>
      <c r="S138" s="76">
        <v>192</v>
      </c>
      <c r="T138" s="79">
        <f t="shared" si="35"/>
        <v>1.7713811237199003E-2</v>
      </c>
      <c r="U138" s="77">
        <f t="shared" si="36"/>
        <v>8672</v>
      </c>
      <c r="V138" s="79">
        <f t="shared" si="37"/>
        <v>0.80007380754682167</v>
      </c>
      <c r="W138" s="81">
        <v>10839</v>
      </c>
      <c r="X138" s="89">
        <v>294</v>
      </c>
      <c r="Y138" s="93">
        <f t="shared" si="38"/>
        <v>2.6453122188231058E-2</v>
      </c>
      <c r="Z138" s="89">
        <f t="shared" si="42"/>
        <v>10820</v>
      </c>
      <c r="AA138" s="93">
        <f t="shared" si="39"/>
        <v>0.97354687781176896</v>
      </c>
      <c r="AB138" s="97">
        <v>11114</v>
      </c>
      <c r="AC138" s="116">
        <v>370</v>
      </c>
      <c r="AD138" s="114">
        <f t="shared" si="40"/>
        <v>3.3139274518584866E-2</v>
      </c>
      <c r="AE138" s="113">
        <f t="shared" si="43"/>
        <v>10795</v>
      </c>
      <c r="AF138" s="114">
        <f t="shared" si="41"/>
        <v>0.96686072548141511</v>
      </c>
      <c r="AG138" s="117">
        <v>11165</v>
      </c>
    </row>
    <row r="139" spans="1:33" x14ac:dyDescent="0.2">
      <c r="A139" s="14" t="s">
        <v>108</v>
      </c>
      <c r="B139" s="4" t="s">
        <v>119</v>
      </c>
      <c r="C139" s="31">
        <v>944</v>
      </c>
      <c r="D139" s="32">
        <f t="shared" si="26"/>
        <v>0.11436879088926581</v>
      </c>
      <c r="E139" s="37">
        <v>57</v>
      </c>
      <c r="F139" s="32">
        <f t="shared" si="27"/>
        <v>6.9057426702204992E-3</v>
      </c>
      <c r="G139" s="33">
        <f t="shared" si="28"/>
        <v>7253</v>
      </c>
      <c r="H139" s="32">
        <f t="shared" si="29"/>
        <v>0.87872546644051364</v>
      </c>
      <c r="I139" s="38">
        <v>8254</v>
      </c>
      <c r="J139" s="47">
        <v>1129</v>
      </c>
      <c r="K139" s="48">
        <f t="shared" si="30"/>
        <v>0.13482206830666349</v>
      </c>
      <c r="L139" s="51">
        <v>92</v>
      </c>
      <c r="M139" s="48">
        <f t="shared" si="31"/>
        <v>1.0986386434201099E-2</v>
      </c>
      <c r="N139" s="49">
        <f t="shared" si="32"/>
        <v>7153</v>
      </c>
      <c r="O139" s="48">
        <f t="shared" si="33"/>
        <v>0.85419154525913543</v>
      </c>
      <c r="P139" s="52">
        <v>8374</v>
      </c>
      <c r="Q139" s="75">
        <v>1346</v>
      </c>
      <c r="R139" s="79">
        <f t="shared" si="34"/>
        <v>0.15874513503950938</v>
      </c>
      <c r="S139" s="76">
        <v>134</v>
      </c>
      <c r="T139" s="79">
        <f t="shared" si="35"/>
        <v>1.5803750442269136E-2</v>
      </c>
      <c r="U139" s="77">
        <f t="shared" si="36"/>
        <v>6999</v>
      </c>
      <c r="V139" s="79">
        <f t="shared" si="37"/>
        <v>0.82545111451822151</v>
      </c>
      <c r="W139" s="81">
        <v>8479</v>
      </c>
      <c r="X139" s="89">
        <v>207</v>
      </c>
      <c r="Y139" s="93">
        <f t="shared" si="38"/>
        <v>2.3894724691215515E-2</v>
      </c>
      <c r="Z139" s="89">
        <f t="shared" si="42"/>
        <v>8456</v>
      </c>
      <c r="AA139" s="93">
        <f t="shared" si="39"/>
        <v>0.97610527530878444</v>
      </c>
      <c r="AB139" s="97">
        <v>8663</v>
      </c>
      <c r="AC139" s="116">
        <v>350</v>
      </c>
      <c r="AD139" s="114">
        <f t="shared" si="40"/>
        <v>3.9516766399458059E-2</v>
      </c>
      <c r="AE139" s="113">
        <f t="shared" si="43"/>
        <v>8507</v>
      </c>
      <c r="AF139" s="114">
        <f t="shared" si="41"/>
        <v>0.960483233600542</v>
      </c>
      <c r="AG139" s="117">
        <v>8857</v>
      </c>
    </row>
    <row r="140" spans="1:33" x14ac:dyDescent="0.2">
      <c r="A140" s="14" t="s">
        <v>108</v>
      </c>
      <c r="B140" s="4" t="s">
        <v>120</v>
      </c>
      <c r="C140" s="31">
        <v>1288</v>
      </c>
      <c r="D140" s="32">
        <f t="shared" si="26"/>
        <v>0.11854578923147722</v>
      </c>
      <c r="E140" s="37">
        <v>19</v>
      </c>
      <c r="F140" s="32">
        <f t="shared" si="27"/>
        <v>1.7487344684767603E-3</v>
      </c>
      <c r="G140" s="33">
        <f t="shared" si="28"/>
        <v>9558</v>
      </c>
      <c r="H140" s="32">
        <f t="shared" si="29"/>
        <v>0.87970547630004603</v>
      </c>
      <c r="I140" s="38">
        <v>10865</v>
      </c>
      <c r="J140" s="47">
        <v>1508</v>
      </c>
      <c r="K140" s="48">
        <f t="shared" si="30"/>
        <v>0.13719068413391558</v>
      </c>
      <c r="L140" s="51">
        <v>72</v>
      </c>
      <c r="M140" s="48">
        <f t="shared" si="31"/>
        <v>6.5502183406113534E-3</v>
      </c>
      <c r="N140" s="49">
        <f t="shared" si="32"/>
        <v>9412</v>
      </c>
      <c r="O140" s="48">
        <f t="shared" si="33"/>
        <v>0.85625909752547302</v>
      </c>
      <c r="P140" s="52">
        <v>10992</v>
      </c>
      <c r="Q140" s="75">
        <v>1733</v>
      </c>
      <c r="R140" s="79">
        <f t="shared" si="34"/>
        <v>0.15703153316418991</v>
      </c>
      <c r="S140" s="76">
        <v>139</v>
      </c>
      <c r="T140" s="79">
        <f t="shared" si="35"/>
        <v>1.2595143167814425E-2</v>
      </c>
      <c r="U140" s="77">
        <f t="shared" si="36"/>
        <v>9164</v>
      </c>
      <c r="V140" s="79">
        <f t="shared" si="37"/>
        <v>0.83037332366799566</v>
      </c>
      <c r="W140" s="81">
        <v>11036</v>
      </c>
      <c r="X140" s="89">
        <v>225</v>
      </c>
      <c r="Y140" s="93">
        <f t="shared" si="38"/>
        <v>1.9915029208709505E-2</v>
      </c>
      <c r="Z140" s="89">
        <f t="shared" si="42"/>
        <v>11073</v>
      </c>
      <c r="AA140" s="93">
        <f t="shared" si="39"/>
        <v>0.98008497079129053</v>
      </c>
      <c r="AB140" s="97">
        <v>11298</v>
      </c>
      <c r="AC140" s="116">
        <v>320</v>
      </c>
      <c r="AD140" s="114">
        <f t="shared" si="40"/>
        <v>2.7984258854394404E-2</v>
      </c>
      <c r="AE140" s="113">
        <f t="shared" si="43"/>
        <v>11115</v>
      </c>
      <c r="AF140" s="114">
        <f t="shared" si="41"/>
        <v>0.97201574114560563</v>
      </c>
      <c r="AG140" s="117">
        <v>11435</v>
      </c>
    </row>
    <row r="141" spans="1:33" x14ac:dyDescent="0.2">
      <c r="A141" s="14" t="s">
        <v>108</v>
      </c>
      <c r="B141" s="4" t="s">
        <v>121</v>
      </c>
      <c r="C141" s="31">
        <v>1045</v>
      </c>
      <c r="D141" s="32">
        <f t="shared" ref="D141:D204" si="44">C141/I141</f>
        <v>0.12106116774791474</v>
      </c>
      <c r="E141" s="37">
        <v>18</v>
      </c>
      <c r="F141" s="32">
        <f t="shared" ref="F141:F204" si="45">E141/I141</f>
        <v>2.0852641334569047E-3</v>
      </c>
      <c r="G141" s="33">
        <f t="shared" ref="G141:G204" si="46">I141-C141-E141</f>
        <v>7569</v>
      </c>
      <c r="H141" s="32">
        <f t="shared" ref="H141:H204" si="47">G141/I141</f>
        <v>0.87685356811862836</v>
      </c>
      <c r="I141" s="38">
        <v>8632</v>
      </c>
      <c r="J141" s="47">
        <v>1134</v>
      </c>
      <c r="K141" s="48">
        <f t="shared" ref="K141:K204" si="48">J141/P141</f>
        <v>0.12959999999999999</v>
      </c>
      <c r="L141" s="51">
        <v>61</v>
      </c>
      <c r="M141" s="48">
        <f t="shared" ref="M141:M204" si="49">L141/P141</f>
        <v>6.9714285714285711E-3</v>
      </c>
      <c r="N141" s="49">
        <f t="shared" ref="N141:N204" si="50">P141-J141-L141</f>
        <v>7555</v>
      </c>
      <c r="O141" s="48">
        <f t="shared" ref="O141:O204" si="51">N141/P141</f>
        <v>0.86342857142857143</v>
      </c>
      <c r="P141" s="52">
        <v>8750</v>
      </c>
      <c r="Q141" s="75">
        <v>1297</v>
      </c>
      <c r="R141" s="79">
        <f t="shared" ref="R141:R204" si="52">Q141/W141</f>
        <v>0.14705215419501133</v>
      </c>
      <c r="S141" s="76">
        <v>100</v>
      </c>
      <c r="T141" s="79">
        <f t="shared" ref="T141:T204" si="53">S141/W141</f>
        <v>1.1337868480725623E-2</v>
      </c>
      <c r="U141" s="77">
        <f t="shared" ref="U141:U204" si="54">W141-Q141-S141</f>
        <v>7423</v>
      </c>
      <c r="V141" s="79">
        <f t="shared" ref="V141:V204" si="55">U141/W141</f>
        <v>0.84160997732426301</v>
      </c>
      <c r="W141" s="81">
        <v>8820</v>
      </c>
      <c r="X141" s="89">
        <v>197</v>
      </c>
      <c r="Y141" s="93">
        <f t="shared" si="38"/>
        <v>2.1842776361015635E-2</v>
      </c>
      <c r="Z141" s="89">
        <f t="shared" si="42"/>
        <v>8822</v>
      </c>
      <c r="AA141" s="93">
        <f t="shared" si="39"/>
        <v>0.97815722363898439</v>
      </c>
      <c r="AB141" s="97">
        <v>9019</v>
      </c>
      <c r="AC141" s="116">
        <v>257</v>
      </c>
      <c r="AD141" s="114">
        <f t="shared" si="40"/>
        <v>2.8192189556823167E-2</v>
      </c>
      <c r="AE141" s="113">
        <f t="shared" si="43"/>
        <v>8859</v>
      </c>
      <c r="AF141" s="114">
        <f t="shared" si="41"/>
        <v>0.97180781044317688</v>
      </c>
      <c r="AG141" s="117">
        <v>9116</v>
      </c>
    </row>
    <row r="142" spans="1:33" x14ac:dyDescent="0.2">
      <c r="A142" s="14" t="s">
        <v>108</v>
      </c>
      <c r="B142" s="4" t="s">
        <v>122</v>
      </c>
      <c r="C142" s="31">
        <v>1019</v>
      </c>
      <c r="D142" s="32">
        <f t="shared" si="44"/>
        <v>0.12259384023099133</v>
      </c>
      <c r="E142" s="37">
        <v>22</v>
      </c>
      <c r="F142" s="32">
        <f t="shared" si="45"/>
        <v>2.6467757459095282E-3</v>
      </c>
      <c r="G142" s="33">
        <f t="shared" si="46"/>
        <v>7271</v>
      </c>
      <c r="H142" s="32">
        <f t="shared" si="47"/>
        <v>0.87475938402309916</v>
      </c>
      <c r="I142" s="38">
        <v>8312</v>
      </c>
      <c r="J142" s="47">
        <v>1171</v>
      </c>
      <c r="K142" s="48">
        <f t="shared" si="48"/>
        <v>0.13763516690173955</v>
      </c>
      <c r="L142" s="51">
        <v>63</v>
      </c>
      <c r="M142" s="48">
        <f t="shared" si="49"/>
        <v>7.404795486600846E-3</v>
      </c>
      <c r="N142" s="49">
        <f t="shared" si="50"/>
        <v>7274</v>
      </c>
      <c r="O142" s="48">
        <f t="shared" si="51"/>
        <v>0.85496003761165962</v>
      </c>
      <c r="P142" s="52">
        <v>8508</v>
      </c>
      <c r="Q142" s="75">
        <v>1345</v>
      </c>
      <c r="R142" s="79">
        <f t="shared" si="52"/>
        <v>0.15540150202195263</v>
      </c>
      <c r="S142" s="76">
        <v>126</v>
      </c>
      <c r="T142" s="79">
        <f t="shared" si="53"/>
        <v>1.4558058925476604E-2</v>
      </c>
      <c r="U142" s="77">
        <f t="shared" si="54"/>
        <v>7184</v>
      </c>
      <c r="V142" s="79">
        <f t="shared" si="55"/>
        <v>0.83004043905257074</v>
      </c>
      <c r="W142" s="81">
        <v>8655</v>
      </c>
      <c r="X142" s="89">
        <v>197</v>
      </c>
      <c r="Y142" s="93">
        <f t="shared" ref="Y142:Y205" si="56">X142/AB142</f>
        <v>2.2452701162525644E-2</v>
      </c>
      <c r="Z142" s="89">
        <f t="shared" si="42"/>
        <v>8577</v>
      </c>
      <c r="AA142" s="93">
        <f t="shared" ref="AA142:AA205" si="57">Z142/AB142</f>
        <v>0.97754729883747438</v>
      </c>
      <c r="AB142" s="97">
        <v>8774</v>
      </c>
      <c r="AC142" s="116">
        <v>281</v>
      </c>
      <c r="AD142" s="114">
        <f t="shared" ref="AD142:AD205" si="58">AC142/AG142</f>
        <v>3.1608548931383575E-2</v>
      </c>
      <c r="AE142" s="113">
        <f t="shared" si="43"/>
        <v>8609</v>
      </c>
      <c r="AF142" s="114">
        <f t="shared" ref="AF142:AF205" si="59">AE142/AG142</f>
        <v>0.96839145106861646</v>
      </c>
      <c r="AG142" s="117">
        <v>8890</v>
      </c>
    </row>
    <row r="143" spans="1:33" x14ac:dyDescent="0.2">
      <c r="A143" s="14" t="s">
        <v>108</v>
      </c>
      <c r="B143" s="4" t="s">
        <v>123</v>
      </c>
      <c r="C143" s="31">
        <v>714</v>
      </c>
      <c r="D143" s="32">
        <f t="shared" si="44"/>
        <v>9.5620731217356369E-2</v>
      </c>
      <c r="E143" s="37">
        <v>36</v>
      </c>
      <c r="F143" s="32">
        <f t="shared" si="45"/>
        <v>4.8212133386902369E-3</v>
      </c>
      <c r="G143" s="33">
        <f t="shared" si="46"/>
        <v>6717</v>
      </c>
      <c r="H143" s="32">
        <f t="shared" si="47"/>
        <v>0.8995580554439534</v>
      </c>
      <c r="I143" s="38">
        <v>7467</v>
      </c>
      <c r="J143" s="47">
        <v>853</v>
      </c>
      <c r="K143" s="48">
        <f t="shared" si="48"/>
        <v>0.11289041821069348</v>
      </c>
      <c r="L143" s="51">
        <v>67</v>
      </c>
      <c r="M143" s="48">
        <f t="shared" si="49"/>
        <v>8.8671254632080466E-3</v>
      </c>
      <c r="N143" s="49">
        <f t="shared" si="50"/>
        <v>6636</v>
      </c>
      <c r="O143" s="48">
        <f t="shared" si="51"/>
        <v>0.87824245632609843</v>
      </c>
      <c r="P143" s="52">
        <v>7556</v>
      </c>
      <c r="Q143" s="75">
        <v>1021</v>
      </c>
      <c r="R143" s="79">
        <f t="shared" si="52"/>
        <v>0.13251135626216742</v>
      </c>
      <c r="S143" s="76">
        <v>107</v>
      </c>
      <c r="T143" s="79">
        <f t="shared" si="53"/>
        <v>1.3887086307592472E-2</v>
      </c>
      <c r="U143" s="77">
        <f t="shared" si="54"/>
        <v>6577</v>
      </c>
      <c r="V143" s="79">
        <f t="shared" si="55"/>
        <v>0.85360155743024013</v>
      </c>
      <c r="W143" s="81">
        <v>7705</v>
      </c>
      <c r="X143" s="89">
        <v>158</v>
      </c>
      <c r="Y143" s="93">
        <f t="shared" si="56"/>
        <v>2.0186533793279674E-2</v>
      </c>
      <c r="Z143" s="89">
        <f t="shared" si="42"/>
        <v>7669</v>
      </c>
      <c r="AA143" s="93">
        <f t="shared" si="57"/>
        <v>0.97981346620672027</v>
      </c>
      <c r="AB143" s="97">
        <v>7827</v>
      </c>
      <c r="AC143" s="116">
        <v>220</v>
      </c>
      <c r="AD143" s="114">
        <f t="shared" si="58"/>
        <v>2.7718281466549075E-2</v>
      </c>
      <c r="AE143" s="113">
        <f t="shared" si="43"/>
        <v>7717</v>
      </c>
      <c r="AF143" s="114">
        <f t="shared" si="59"/>
        <v>0.97228171853345091</v>
      </c>
      <c r="AG143" s="117">
        <v>7937</v>
      </c>
    </row>
    <row r="144" spans="1:33" x14ac:dyDescent="0.2">
      <c r="A144" s="14" t="s">
        <v>108</v>
      </c>
      <c r="B144" s="4" t="s">
        <v>124</v>
      </c>
      <c r="C144" s="31">
        <v>755</v>
      </c>
      <c r="D144" s="32">
        <f t="shared" si="44"/>
        <v>0.11663834389000463</v>
      </c>
      <c r="E144" s="37">
        <v>7</v>
      </c>
      <c r="F144" s="32">
        <f t="shared" si="45"/>
        <v>1.0814151089139502E-3</v>
      </c>
      <c r="G144" s="33">
        <f t="shared" si="46"/>
        <v>5711</v>
      </c>
      <c r="H144" s="32">
        <f t="shared" si="47"/>
        <v>0.88228024100108138</v>
      </c>
      <c r="I144" s="38">
        <v>6473</v>
      </c>
      <c r="J144" s="47">
        <v>866</v>
      </c>
      <c r="K144" s="48">
        <f t="shared" si="48"/>
        <v>0.13239565815624521</v>
      </c>
      <c r="L144" s="51">
        <v>41</v>
      </c>
      <c r="M144" s="48">
        <f t="shared" si="49"/>
        <v>6.2681547164042195E-3</v>
      </c>
      <c r="N144" s="49">
        <f t="shared" si="50"/>
        <v>5634</v>
      </c>
      <c r="O144" s="48">
        <f t="shared" si="51"/>
        <v>0.86133618712735061</v>
      </c>
      <c r="P144" s="52">
        <v>6541</v>
      </c>
      <c r="Q144" s="75">
        <v>1047</v>
      </c>
      <c r="R144" s="79">
        <f t="shared" si="52"/>
        <v>0.15763324299909665</v>
      </c>
      <c r="S144" s="76">
        <v>87</v>
      </c>
      <c r="T144" s="79">
        <f t="shared" si="53"/>
        <v>1.3098464317976514E-2</v>
      </c>
      <c r="U144" s="77">
        <f t="shared" si="54"/>
        <v>5508</v>
      </c>
      <c r="V144" s="79">
        <f t="shared" si="55"/>
        <v>0.82926829268292679</v>
      </c>
      <c r="W144" s="81">
        <v>6642</v>
      </c>
      <c r="X144" s="89">
        <v>138</v>
      </c>
      <c r="Y144" s="93">
        <f t="shared" si="56"/>
        <v>2.0411181777843516E-2</v>
      </c>
      <c r="Z144" s="89">
        <f t="shared" si="42"/>
        <v>6623</v>
      </c>
      <c r="AA144" s="93">
        <f t="shared" si="57"/>
        <v>0.97958881822215649</v>
      </c>
      <c r="AB144" s="97">
        <v>6761</v>
      </c>
      <c r="AC144" s="116">
        <v>206</v>
      </c>
      <c r="AD144" s="114">
        <f t="shared" si="58"/>
        <v>3.0064214827787508E-2</v>
      </c>
      <c r="AE144" s="113">
        <f t="shared" si="43"/>
        <v>6646</v>
      </c>
      <c r="AF144" s="114">
        <f t="shared" si="59"/>
        <v>0.96993578517221246</v>
      </c>
      <c r="AG144" s="117">
        <v>6852</v>
      </c>
    </row>
    <row r="145" spans="1:33" x14ac:dyDescent="0.2">
      <c r="A145" s="14" t="s">
        <v>108</v>
      </c>
      <c r="B145" s="4" t="s">
        <v>125</v>
      </c>
      <c r="C145" s="31">
        <v>794</v>
      </c>
      <c r="D145" s="32">
        <f t="shared" si="44"/>
        <v>0.11532316630355846</v>
      </c>
      <c r="E145" s="37">
        <v>41</v>
      </c>
      <c r="F145" s="32">
        <f t="shared" si="45"/>
        <v>5.9549745824255627E-3</v>
      </c>
      <c r="G145" s="33">
        <f t="shared" si="46"/>
        <v>6050</v>
      </c>
      <c r="H145" s="32">
        <f t="shared" si="47"/>
        <v>0.87872185911401601</v>
      </c>
      <c r="I145" s="38">
        <v>6885</v>
      </c>
      <c r="J145" s="47">
        <v>914</v>
      </c>
      <c r="K145" s="48">
        <f t="shared" si="48"/>
        <v>0.1305527781745465</v>
      </c>
      <c r="L145" s="51">
        <v>80</v>
      </c>
      <c r="M145" s="48">
        <f t="shared" si="49"/>
        <v>1.1426939008713041E-2</v>
      </c>
      <c r="N145" s="49">
        <f t="shared" si="50"/>
        <v>6007</v>
      </c>
      <c r="O145" s="48">
        <f t="shared" si="51"/>
        <v>0.85802028281674048</v>
      </c>
      <c r="P145" s="52">
        <v>7001</v>
      </c>
      <c r="Q145" s="75">
        <v>1057</v>
      </c>
      <c r="R145" s="79">
        <f t="shared" si="52"/>
        <v>0.14660194174757282</v>
      </c>
      <c r="S145" s="76">
        <v>130</v>
      </c>
      <c r="T145" s="79">
        <f t="shared" si="53"/>
        <v>1.8030513176144243E-2</v>
      </c>
      <c r="U145" s="77">
        <f t="shared" si="54"/>
        <v>6023</v>
      </c>
      <c r="V145" s="79">
        <f t="shared" si="55"/>
        <v>0.83536754507628297</v>
      </c>
      <c r="W145" s="81">
        <v>7210</v>
      </c>
      <c r="X145" s="89">
        <v>198</v>
      </c>
      <c r="Y145" s="93">
        <f t="shared" si="56"/>
        <v>2.7115858668857847E-2</v>
      </c>
      <c r="Z145" s="89">
        <f t="shared" si="42"/>
        <v>7104</v>
      </c>
      <c r="AA145" s="93">
        <f t="shared" si="57"/>
        <v>0.9728841413311422</v>
      </c>
      <c r="AB145" s="97">
        <v>7302</v>
      </c>
      <c r="AC145" s="116">
        <v>254</v>
      </c>
      <c r="AD145" s="114">
        <f t="shared" si="58"/>
        <v>3.4704194562098646E-2</v>
      </c>
      <c r="AE145" s="113">
        <f t="shared" si="43"/>
        <v>7065</v>
      </c>
      <c r="AF145" s="114">
        <f t="shared" si="59"/>
        <v>0.96529580543790139</v>
      </c>
      <c r="AG145" s="117">
        <v>7319</v>
      </c>
    </row>
    <row r="146" spans="1:33" x14ac:dyDescent="0.2">
      <c r="A146" s="14" t="s">
        <v>108</v>
      </c>
      <c r="B146" s="4" t="s">
        <v>126</v>
      </c>
      <c r="C146" s="31">
        <v>365</v>
      </c>
      <c r="D146" s="32">
        <f t="shared" si="44"/>
        <v>0.1081802015411974</v>
      </c>
      <c r="E146" s="37">
        <v>9</v>
      </c>
      <c r="F146" s="32">
        <f t="shared" si="45"/>
        <v>2.6674570243034974E-3</v>
      </c>
      <c r="G146" s="33">
        <f t="shared" si="46"/>
        <v>3000</v>
      </c>
      <c r="H146" s="32">
        <f t="shared" si="47"/>
        <v>0.88915234143449906</v>
      </c>
      <c r="I146" s="38">
        <v>3374</v>
      </c>
      <c r="J146" s="47">
        <v>414</v>
      </c>
      <c r="K146" s="48">
        <f t="shared" si="48"/>
        <v>0.12087591240875913</v>
      </c>
      <c r="L146" s="51">
        <v>23</v>
      </c>
      <c r="M146" s="48">
        <f t="shared" si="49"/>
        <v>6.7153284671532844E-3</v>
      </c>
      <c r="N146" s="49">
        <f t="shared" si="50"/>
        <v>2988</v>
      </c>
      <c r="O146" s="48">
        <f t="shared" si="51"/>
        <v>0.87240875912408755</v>
      </c>
      <c r="P146" s="52">
        <v>3425</v>
      </c>
      <c r="Q146" s="75">
        <v>468</v>
      </c>
      <c r="R146" s="79">
        <f t="shared" si="52"/>
        <v>0.13502596653202539</v>
      </c>
      <c r="S146" s="76">
        <v>50</v>
      </c>
      <c r="T146" s="79">
        <f t="shared" si="53"/>
        <v>1.4425851125216388E-2</v>
      </c>
      <c r="U146" s="77">
        <f t="shared" si="54"/>
        <v>2948</v>
      </c>
      <c r="V146" s="79">
        <f t="shared" si="55"/>
        <v>0.8505481823427582</v>
      </c>
      <c r="W146" s="81">
        <v>3466</v>
      </c>
      <c r="X146" s="89">
        <v>69</v>
      </c>
      <c r="Y146" s="93">
        <f t="shared" si="56"/>
        <v>1.9714285714285715E-2</v>
      </c>
      <c r="Z146" s="89">
        <f t="shared" si="42"/>
        <v>3431</v>
      </c>
      <c r="AA146" s="93">
        <f t="shared" si="57"/>
        <v>0.98028571428571432</v>
      </c>
      <c r="AB146" s="97">
        <v>3500</v>
      </c>
      <c r="AC146" s="116">
        <v>88</v>
      </c>
      <c r="AD146" s="114">
        <f t="shared" si="58"/>
        <v>2.4677509814918678E-2</v>
      </c>
      <c r="AE146" s="113">
        <f t="shared" si="43"/>
        <v>3478</v>
      </c>
      <c r="AF146" s="114">
        <f t="shared" si="59"/>
        <v>0.97532249018508133</v>
      </c>
      <c r="AG146" s="117">
        <v>3566</v>
      </c>
    </row>
    <row r="147" spans="1:33" x14ac:dyDescent="0.2">
      <c r="A147" s="14" t="s">
        <v>108</v>
      </c>
      <c r="B147" s="4" t="s">
        <v>127</v>
      </c>
      <c r="C147" s="31">
        <v>989</v>
      </c>
      <c r="D147" s="32">
        <f t="shared" si="44"/>
        <v>0.10704621712306527</v>
      </c>
      <c r="E147" s="37">
        <v>13</v>
      </c>
      <c r="F147" s="32">
        <f t="shared" si="45"/>
        <v>1.4070786881697154E-3</v>
      </c>
      <c r="G147" s="33">
        <f t="shared" si="46"/>
        <v>8237</v>
      </c>
      <c r="H147" s="32">
        <f t="shared" si="47"/>
        <v>0.89154670418876503</v>
      </c>
      <c r="I147" s="38">
        <v>9239</v>
      </c>
      <c r="J147" s="47">
        <v>1136</v>
      </c>
      <c r="K147" s="48">
        <f t="shared" si="48"/>
        <v>0.12141941000427534</v>
      </c>
      <c r="L147" s="51">
        <v>49</v>
      </c>
      <c r="M147" s="48">
        <f t="shared" si="49"/>
        <v>5.2372808892689185E-3</v>
      </c>
      <c r="N147" s="49">
        <f t="shared" si="50"/>
        <v>8171</v>
      </c>
      <c r="O147" s="48">
        <f t="shared" si="51"/>
        <v>0.87334330910645575</v>
      </c>
      <c r="P147" s="52">
        <v>9356</v>
      </c>
      <c r="Q147" s="75">
        <v>1310</v>
      </c>
      <c r="R147" s="79">
        <f t="shared" si="52"/>
        <v>0.13801095659502738</v>
      </c>
      <c r="S147" s="76">
        <v>103</v>
      </c>
      <c r="T147" s="79">
        <f t="shared" si="53"/>
        <v>1.0851243152128109E-2</v>
      </c>
      <c r="U147" s="77">
        <f t="shared" si="54"/>
        <v>8079</v>
      </c>
      <c r="V147" s="79">
        <f t="shared" si="55"/>
        <v>0.85113780025284447</v>
      </c>
      <c r="W147" s="81">
        <v>9492</v>
      </c>
      <c r="X147" s="89">
        <v>167</v>
      </c>
      <c r="Y147" s="93">
        <f t="shared" si="56"/>
        <v>1.7047774601878316E-2</v>
      </c>
      <c r="Z147" s="89">
        <f t="shared" si="42"/>
        <v>9629</v>
      </c>
      <c r="AA147" s="93">
        <f t="shared" si="57"/>
        <v>0.98295222539812166</v>
      </c>
      <c r="AB147" s="97">
        <v>9796</v>
      </c>
      <c r="AC147" s="116">
        <v>246</v>
      </c>
      <c r="AD147" s="114">
        <f t="shared" si="58"/>
        <v>2.4438704549970196E-2</v>
      </c>
      <c r="AE147" s="113">
        <f t="shared" si="43"/>
        <v>9820</v>
      </c>
      <c r="AF147" s="114">
        <f t="shared" si="59"/>
        <v>0.97556129545002979</v>
      </c>
      <c r="AG147" s="117">
        <v>10066</v>
      </c>
    </row>
    <row r="148" spans="1:33" x14ac:dyDescent="0.2">
      <c r="A148" s="14" t="s">
        <v>108</v>
      </c>
      <c r="B148" s="4" t="s">
        <v>128</v>
      </c>
      <c r="C148" s="31">
        <v>890</v>
      </c>
      <c r="D148" s="32">
        <f t="shared" si="44"/>
        <v>0.11860341151385928</v>
      </c>
      <c r="E148" s="37">
        <v>17</v>
      </c>
      <c r="F148" s="32">
        <f t="shared" si="45"/>
        <v>2.2654584221748399E-3</v>
      </c>
      <c r="G148" s="33">
        <f t="shared" si="46"/>
        <v>6597</v>
      </c>
      <c r="H148" s="32">
        <f t="shared" si="47"/>
        <v>0.87913113006396593</v>
      </c>
      <c r="I148" s="38">
        <v>7504</v>
      </c>
      <c r="J148" s="47">
        <v>1037</v>
      </c>
      <c r="K148" s="48">
        <f t="shared" si="48"/>
        <v>0.13580408590885279</v>
      </c>
      <c r="L148" s="51">
        <v>41</v>
      </c>
      <c r="M148" s="48">
        <f t="shared" si="49"/>
        <v>5.3693033001571506E-3</v>
      </c>
      <c r="N148" s="49">
        <f t="shared" si="50"/>
        <v>6558</v>
      </c>
      <c r="O148" s="48">
        <f t="shared" si="51"/>
        <v>0.8588266107909901</v>
      </c>
      <c r="P148" s="52">
        <v>7636</v>
      </c>
      <c r="Q148" s="75">
        <v>1244</v>
      </c>
      <c r="R148" s="79">
        <f t="shared" si="52"/>
        <v>0.16047471620227038</v>
      </c>
      <c r="S148" s="76">
        <v>86</v>
      </c>
      <c r="T148" s="79">
        <f t="shared" si="53"/>
        <v>1.1093911248710011E-2</v>
      </c>
      <c r="U148" s="77">
        <f t="shared" si="54"/>
        <v>6422</v>
      </c>
      <c r="V148" s="79">
        <f t="shared" si="55"/>
        <v>0.82843137254901966</v>
      </c>
      <c r="W148" s="81">
        <v>7752</v>
      </c>
      <c r="X148" s="89">
        <v>141</v>
      </c>
      <c r="Y148" s="93">
        <f t="shared" si="56"/>
        <v>1.7583239805462027E-2</v>
      </c>
      <c r="Z148" s="89">
        <f t="shared" si="42"/>
        <v>7878</v>
      </c>
      <c r="AA148" s="93">
        <f t="shared" si="57"/>
        <v>0.98241676019453794</v>
      </c>
      <c r="AB148" s="97">
        <v>8019</v>
      </c>
      <c r="AC148" s="116">
        <v>187</v>
      </c>
      <c r="AD148" s="114">
        <f t="shared" si="58"/>
        <v>2.2843879794771562E-2</v>
      </c>
      <c r="AE148" s="113">
        <f t="shared" si="43"/>
        <v>7999</v>
      </c>
      <c r="AF148" s="114">
        <f t="shared" si="59"/>
        <v>0.97715612020522846</v>
      </c>
      <c r="AG148" s="117">
        <v>8186</v>
      </c>
    </row>
    <row r="149" spans="1:33" x14ac:dyDescent="0.2">
      <c r="A149" s="14" t="s">
        <v>108</v>
      </c>
      <c r="B149" s="4" t="s">
        <v>129</v>
      </c>
      <c r="C149" s="31">
        <v>1153</v>
      </c>
      <c r="D149" s="32">
        <f t="shared" si="44"/>
        <v>0.13693586698337293</v>
      </c>
      <c r="E149" s="37">
        <v>25</v>
      </c>
      <c r="F149" s="32">
        <f t="shared" si="45"/>
        <v>2.9691211401425177E-3</v>
      </c>
      <c r="G149" s="33">
        <f t="shared" si="46"/>
        <v>7242</v>
      </c>
      <c r="H149" s="32">
        <f t="shared" si="47"/>
        <v>0.86009501187648452</v>
      </c>
      <c r="I149" s="38">
        <v>8420</v>
      </c>
      <c r="J149" s="47">
        <v>1311</v>
      </c>
      <c r="K149" s="48">
        <f t="shared" si="48"/>
        <v>0.15302906501692543</v>
      </c>
      <c r="L149" s="51">
        <v>84</v>
      </c>
      <c r="M149" s="48">
        <f t="shared" si="49"/>
        <v>9.8050659507412166E-3</v>
      </c>
      <c r="N149" s="49">
        <f t="shared" si="50"/>
        <v>7172</v>
      </c>
      <c r="O149" s="48">
        <f t="shared" si="51"/>
        <v>0.83716586903233337</v>
      </c>
      <c r="P149" s="52">
        <v>8567</v>
      </c>
      <c r="Q149" s="75">
        <v>1442</v>
      </c>
      <c r="R149" s="79">
        <f t="shared" si="52"/>
        <v>0.16843826655764513</v>
      </c>
      <c r="S149" s="76">
        <v>151</v>
      </c>
      <c r="T149" s="79">
        <f t="shared" si="53"/>
        <v>1.7638126387104311E-2</v>
      </c>
      <c r="U149" s="77">
        <f t="shared" si="54"/>
        <v>6968</v>
      </c>
      <c r="V149" s="79">
        <f t="shared" si="55"/>
        <v>0.81392360705525058</v>
      </c>
      <c r="W149" s="81">
        <v>8561</v>
      </c>
      <c r="X149" s="89">
        <v>235</v>
      </c>
      <c r="Y149" s="93">
        <f t="shared" si="56"/>
        <v>2.682954675191232E-2</v>
      </c>
      <c r="Z149" s="89">
        <f t="shared" si="42"/>
        <v>8524</v>
      </c>
      <c r="AA149" s="93">
        <f t="shared" si="57"/>
        <v>0.97317045324808771</v>
      </c>
      <c r="AB149" s="97">
        <v>8759</v>
      </c>
      <c r="AC149" s="116">
        <v>326</v>
      </c>
      <c r="AD149" s="114">
        <f t="shared" si="58"/>
        <v>3.6898698358800226E-2</v>
      </c>
      <c r="AE149" s="113">
        <f t="shared" si="43"/>
        <v>8509</v>
      </c>
      <c r="AF149" s="114">
        <f t="shared" si="59"/>
        <v>0.96310130164119978</v>
      </c>
      <c r="AG149" s="117">
        <v>8835</v>
      </c>
    </row>
    <row r="150" spans="1:33" x14ac:dyDescent="0.2">
      <c r="A150" s="14" t="s">
        <v>108</v>
      </c>
      <c r="B150" s="4" t="s">
        <v>130</v>
      </c>
      <c r="C150" s="31">
        <v>16201</v>
      </c>
      <c r="D150" s="32">
        <f t="shared" si="44"/>
        <v>0.14464661976357987</v>
      </c>
      <c r="E150" s="37">
        <v>790</v>
      </c>
      <c r="F150" s="32">
        <f t="shared" si="45"/>
        <v>7.0533195243027034E-3</v>
      </c>
      <c r="G150" s="33">
        <f t="shared" si="46"/>
        <v>95013</v>
      </c>
      <c r="H150" s="32">
        <f t="shared" si="47"/>
        <v>0.84830006071211739</v>
      </c>
      <c r="I150" s="38">
        <v>112004</v>
      </c>
      <c r="J150" s="47">
        <v>18434</v>
      </c>
      <c r="K150" s="48">
        <f t="shared" si="48"/>
        <v>0.16252578864770503</v>
      </c>
      <c r="L150" s="51">
        <v>2101</v>
      </c>
      <c r="M150" s="48">
        <f t="shared" si="49"/>
        <v>1.8523743189152016E-2</v>
      </c>
      <c r="N150" s="49">
        <f t="shared" si="50"/>
        <v>92887</v>
      </c>
      <c r="O150" s="48">
        <f t="shared" si="51"/>
        <v>0.81895046816314299</v>
      </c>
      <c r="P150" s="52">
        <v>113422</v>
      </c>
      <c r="Q150" s="75">
        <v>21011</v>
      </c>
      <c r="R150" s="79">
        <f t="shared" si="52"/>
        <v>0.18175919998615894</v>
      </c>
      <c r="S150" s="76">
        <v>3393</v>
      </c>
      <c r="T150" s="79">
        <f t="shared" si="53"/>
        <v>2.9351718887870033E-2</v>
      </c>
      <c r="U150" s="77">
        <f t="shared" si="54"/>
        <v>91194</v>
      </c>
      <c r="V150" s="79">
        <f t="shared" si="55"/>
        <v>0.788889081125971</v>
      </c>
      <c r="W150" s="81">
        <v>115598</v>
      </c>
      <c r="X150" s="89">
        <v>5189</v>
      </c>
      <c r="Y150" s="93">
        <f t="shared" si="56"/>
        <v>4.354795394273054E-2</v>
      </c>
      <c r="Z150" s="89">
        <f t="shared" si="42"/>
        <v>113967</v>
      </c>
      <c r="AA150" s="93">
        <f t="shared" si="57"/>
        <v>0.95645204605726941</v>
      </c>
      <c r="AB150" s="97">
        <v>119156</v>
      </c>
      <c r="AC150" s="116">
        <v>7041</v>
      </c>
      <c r="AD150" s="114">
        <f t="shared" si="58"/>
        <v>5.8321184812139687E-2</v>
      </c>
      <c r="AE150" s="113">
        <f t="shared" si="43"/>
        <v>113687</v>
      </c>
      <c r="AF150" s="114">
        <f t="shared" si="59"/>
        <v>0.94167881518786034</v>
      </c>
      <c r="AG150" s="117">
        <v>120728</v>
      </c>
    </row>
    <row r="151" spans="1:33" x14ac:dyDescent="0.2">
      <c r="A151" s="14" t="s">
        <v>108</v>
      </c>
      <c r="B151" s="4" t="s">
        <v>131</v>
      </c>
      <c r="C151" s="31">
        <v>11157</v>
      </c>
      <c r="D151" s="32">
        <f t="shared" si="44"/>
        <v>0.19704355197626364</v>
      </c>
      <c r="E151" s="37">
        <v>696</v>
      </c>
      <c r="F151" s="32">
        <f t="shared" si="45"/>
        <v>1.2292041962488079E-2</v>
      </c>
      <c r="G151" s="33">
        <f t="shared" si="46"/>
        <v>44769</v>
      </c>
      <c r="H151" s="32">
        <f t="shared" si="47"/>
        <v>0.79066440606124833</v>
      </c>
      <c r="I151" s="38">
        <v>56622</v>
      </c>
      <c r="J151" s="47">
        <v>11739</v>
      </c>
      <c r="K151" s="48">
        <f t="shared" si="48"/>
        <v>0.20242796295976961</v>
      </c>
      <c r="L151" s="51">
        <v>2412</v>
      </c>
      <c r="M151" s="48">
        <f t="shared" si="49"/>
        <v>4.1592660930144333E-2</v>
      </c>
      <c r="N151" s="49">
        <f t="shared" si="50"/>
        <v>43840</v>
      </c>
      <c r="O151" s="48">
        <f t="shared" si="51"/>
        <v>0.75597937611008603</v>
      </c>
      <c r="P151" s="52">
        <v>57991</v>
      </c>
      <c r="Q151" s="75">
        <v>12438</v>
      </c>
      <c r="R151" s="79">
        <f t="shared" si="52"/>
        <v>0.21066359540665966</v>
      </c>
      <c r="S151" s="76">
        <v>4052</v>
      </c>
      <c r="T151" s="79">
        <f t="shared" si="53"/>
        <v>6.8629111479963423E-2</v>
      </c>
      <c r="U151" s="77">
        <f t="shared" si="54"/>
        <v>42552</v>
      </c>
      <c r="V151" s="79">
        <f t="shared" si="55"/>
        <v>0.72070729311337689</v>
      </c>
      <c r="W151" s="81">
        <v>59042</v>
      </c>
      <c r="X151" s="89">
        <v>5796</v>
      </c>
      <c r="Y151" s="93">
        <f t="shared" si="56"/>
        <v>9.5993640172907804E-2</v>
      </c>
      <c r="Z151" s="89">
        <f t="shared" si="42"/>
        <v>54583</v>
      </c>
      <c r="AA151" s="93">
        <f t="shared" si="57"/>
        <v>0.90400635982709221</v>
      </c>
      <c r="AB151" s="97">
        <v>60379</v>
      </c>
      <c r="AC151" s="116">
        <v>6798</v>
      </c>
      <c r="AD151" s="114">
        <f t="shared" si="58"/>
        <v>0.11103851556629969</v>
      </c>
      <c r="AE151" s="113">
        <f t="shared" si="43"/>
        <v>54424</v>
      </c>
      <c r="AF151" s="114">
        <f t="shared" si="59"/>
        <v>0.88896148443370027</v>
      </c>
      <c r="AG151" s="117">
        <v>61222</v>
      </c>
    </row>
    <row r="152" spans="1:33" x14ac:dyDescent="0.2">
      <c r="A152" s="14" t="s">
        <v>108</v>
      </c>
      <c r="B152" s="4" t="s">
        <v>132</v>
      </c>
      <c r="C152" s="31">
        <v>2085</v>
      </c>
      <c r="D152" s="32">
        <f t="shared" si="44"/>
        <v>0.1219654869844984</v>
      </c>
      <c r="E152" s="37">
        <v>57</v>
      </c>
      <c r="F152" s="32">
        <f t="shared" si="45"/>
        <v>3.3343082772740568E-3</v>
      </c>
      <c r="G152" s="33">
        <f t="shared" si="46"/>
        <v>14953</v>
      </c>
      <c r="H152" s="32">
        <f t="shared" si="47"/>
        <v>0.87470020473822752</v>
      </c>
      <c r="I152" s="38">
        <v>17095</v>
      </c>
      <c r="J152" s="47">
        <v>2549</v>
      </c>
      <c r="K152" s="48">
        <f t="shared" si="48"/>
        <v>0.14414974834586891</v>
      </c>
      <c r="L152" s="51">
        <v>165</v>
      </c>
      <c r="M152" s="48">
        <f t="shared" si="49"/>
        <v>9.3309958717412208E-3</v>
      </c>
      <c r="N152" s="49">
        <f t="shared" si="50"/>
        <v>14969</v>
      </c>
      <c r="O152" s="48">
        <f t="shared" si="51"/>
        <v>0.84651925578238985</v>
      </c>
      <c r="P152" s="52">
        <v>17683</v>
      </c>
      <c r="Q152" s="75">
        <v>3003</v>
      </c>
      <c r="R152" s="79">
        <f t="shared" si="52"/>
        <v>0.16581083319529569</v>
      </c>
      <c r="S152" s="76">
        <v>304</v>
      </c>
      <c r="T152" s="79">
        <f t="shared" si="53"/>
        <v>1.6785379051405223E-2</v>
      </c>
      <c r="U152" s="77">
        <f t="shared" si="54"/>
        <v>14804</v>
      </c>
      <c r="V152" s="79">
        <f t="shared" si="55"/>
        <v>0.81740378775329914</v>
      </c>
      <c r="W152" s="81">
        <v>18111</v>
      </c>
      <c r="X152" s="89">
        <v>441</v>
      </c>
      <c r="Y152" s="93">
        <f t="shared" si="56"/>
        <v>2.3694390715667313E-2</v>
      </c>
      <c r="Z152" s="89">
        <f t="shared" si="42"/>
        <v>18171</v>
      </c>
      <c r="AA152" s="93">
        <f t="shared" si="57"/>
        <v>0.97630560928433274</v>
      </c>
      <c r="AB152" s="97">
        <v>18612</v>
      </c>
      <c r="AC152" s="116">
        <v>615</v>
      </c>
      <c r="AD152" s="114">
        <f t="shared" si="58"/>
        <v>3.2407651367444799E-2</v>
      </c>
      <c r="AE152" s="113">
        <f t="shared" si="43"/>
        <v>18362</v>
      </c>
      <c r="AF152" s="114">
        <f t="shared" si="59"/>
        <v>0.96759234863255517</v>
      </c>
      <c r="AG152" s="117">
        <v>18977</v>
      </c>
    </row>
    <row r="153" spans="1:33" x14ac:dyDescent="0.2">
      <c r="A153" s="14" t="s">
        <v>108</v>
      </c>
      <c r="B153" s="4" t="s">
        <v>133</v>
      </c>
      <c r="C153" s="31">
        <v>9207</v>
      </c>
      <c r="D153" s="32">
        <f t="shared" si="44"/>
        <v>0.15905949830695876</v>
      </c>
      <c r="E153" s="37">
        <v>394</v>
      </c>
      <c r="F153" s="32">
        <f t="shared" si="45"/>
        <v>6.8067168820399419E-3</v>
      </c>
      <c r="G153" s="33">
        <f t="shared" si="46"/>
        <v>48283</v>
      </c>
      <c r="H153" s="32">
        <f t="shared" si="47"/>
        <v>0.83413378481100131</v>
      </c>
      <c r="I153" s="38">
        <v>57884</v>
      </c>
      <c r="J153" s="47">
        <v>10347</v>
      </c>
      <c r="K153" s="48">
        <f t="shared" si="48"/>
        <v>0.17615812860718116</v>
      </c>
      <c r="L153" s="51">
        <v>1038</v>
      </c>
      <c r="M153" s="48">
        <f t="shared" si="49"/>
        <v>1.7671995505388425E-2</v>
      </c>
      <c r="N153" s="49">
        <f t="shared" si="50"/>
        <v>47352</v>
      </c>
      <c r="O153" s="48">
        <f t="shared" si="51"/>
        <v>0.80616987588743039</v>
      </c>
      <c r="P153" s="52">
        <v>58737</v>
      </c>
      <c r="Q153" s="75">
        <v>11800</v>
      </c>
      <c r="R153" s="79">
        <f t="shared" si="52"/>
        <v>0.19652255012990474</v>
      </c>
      <c r="S153" s="76">
        <v>1784</v>
      </c>
      <c r="T153" s="79">
        <f t="shared" si="53"/>
        <v>2.9711544867097463E-2</v>
      </c>
      <c r="U153" s="77">
        <f t="shared" si="54"/>
        <v>46460</v>
      </c>
      <c r="V153" s="79">
        <f t="shared" si="55"/>
        <v>0.7737659050029978</v>
      </c>
      <c r="W153" s="81">
        <v>60044</v>
      </c>
      <c r="X153" s="89">
        <v>2495</v>
      </c>
      <c r="Y153" s="93">
        <f t="shared" si="56"/>
        <v>4.0346706770808066E-2</v>
      </c>
      <c r="Z153" s="89">
        <f t="shared" si="42"/>
        <v>59344</v>
      </c>
      <c r="AA153" s="93">
        <f t="shared" si="57"/>
        <v>0.95965329322919191</v>
      </c>
      <c r="AB153" s="97">
        <v>61839</v>
      </c>
      <c r="AC153" s="116">
        <v>3172</v>
      </c>
      <c r="AD153" s="114">
        <f t="shared" si="58"/>
        <v>5.0246321025202365E-2</v>
      </c>
      <c r="AE153" s="113">
        <f t="shared" si="43"/>
        <v>59957</v>
      </c>
      <c r="AF153" s="114">
        <f t="shared" si="59"/>
        <v>0.94975367897479768</v>
      </c>
      <c r="AG153" s="117">
        <v>63129</v>
      </c>
    </row>
    <row r="154" spans="1:33" x14ac:dyDescent="0.2">
      <c r="A154" s="14" t="s">
        <v>108</v>
      </c>
      <c r="B154" s="4" t="s">
        <v>134</v>
      </c>
      <c r="C154" s="31">
        <v>1830</v>
      </c>
      <c r="D154" s="32">
        <f t="shared" si="44"/>
        <v>0.14130182997451934</v>
      </c>
      <c r="E154" s="37">
        <v>40</v>
      </c>
      <c r="F154" s="32">
        <f t="shared" si="45"/>
        <v>3.0885645896069802E-3</v>
      </c>
      <c r="G154" s="33">
        <f t="shared" si="46"/>
        <v>11081</v>
      </c>
      <c r="H154" s="32">
        <f t="shared" si="47"/>
        <v>0.85560960543587372</v>
      </c>
      <c r="I154" s="38">
        <v>12951</v>
      </c>
      <c r="J154" s="47">
        <v>2120</v>
      </c>
      <c r="K154" s="48">
        <f t="shared" si="48"/>
        <v>0.16016923541855546</v>
      </c>
      <c r="L154" s="51">
        <v>146</v>
      </c>
      <c r="M154" s="48">
        <f t="shared" si="49"/>
        <v>1.1030522816560894E-2</v>
      </c>
      <c r="N154" s="49">
        <f t="shared" si="50"/>
        <v>10970</v>
      </c>
      <c r="O154" s="48">
        <f t="shared" si="51"/>
        <v>0.82880024176488365</v>
      </c>
      <c r="P154" s="52">
        <v>13236</v>
      </c>
      <c r="Q154" s="75">
        <v>2420</v>
      </c>
      <c r="R154" s="79">
        <f t="shared" si="52"/>
        <v>0.18047579983593109</v>
      </c>
      <c r="S154" s="76">
        <v>265</v>
      </c>
      <c r="T154" s="79">
        <f t="shared" si="53"/>
        <v>1.9762845849802372E-2</v>
      </c>
      <c r="U154" s="77">
        <f t="shared" si="54"/>
        <v>10724</v>
      </c>
      <c r="V154" s="79">
        <f t="shared" si="55"/>
        <v>0.79976135431426654</v>
      </c>
      <c r="W154" s="81">
        <v>13409</v>
      </c>
      <c r="X154" s="89">
        <v>407</v>
      </c>
      <c r="Y154" s="93">
        <f t="shared" si="56"/>
        <v>2.9869367385879936E-2</v>
      </c>
      <c r="Z154" s="89">
        <f t="shared" si="42"/>
        <v>13219</v>
      </c>
      <c r="AA154" s="93">
        <f t="shared" si="57"/>
        <v>0.97013063261412003</v>
      </c>
      <c r="AB154" s="97">
        <v>13626</v>
      </c>
      <c r="AC154" s="116">
        <v>541</v>
      </c>
      <c r="AD154" s="114">
        <f t="shared" si="58"/>
        <v>3.8954493087557607E-2</v>
      </c>
      <c r="AE154" s="113">
        <f t="shared" si="43"/>
        <v>13347</v>
      </c>
      <c r="AF154" s="114">
        <f t="shared" si="59"/>
        <v>0.96104550691244239</v>
      </c>
      <c r="AG154" s="117">
        <v>13888</v>
      </c>
    </row>
    <row r="155" spans="1:33" x14ac:dyDescent="0.2">
      <c r="A155" s="14" t="s">
        <v>108</v>
      </c>
      <c r="B155" s="4" t="s">
        <v>135</v>
      </c>
      <c r="C155" s="31">
        <v>2097</v>
      </c>
      <c r="D155" s="32">
        <f t="shared" si="44"/>
        <v>0.13207784846003653</v>
      </c>
      <c r="E155" s="37">
        <v>43</v>
      </c>
      <c r="F155" s="32">
        <f t="shared" si="45"/>
        <v>2.7083202116268816E-3</v>
      </c>
      <c r="G155" s="33">
        <f t="shared" si="46"/>
        <v>13737</v>
      </c>
      <c r="H155" s="32">
        <f t="shared" si="47"/>
        <v>0.86521383132833662</v>
      </c>
      <c r="I155" s="38">
        <v>15877</v>
      </c>
      <c r="J155" s="47">
        <v>2427</v>
      </c>
      <c r="K155" s="48">
        <f t="shared" si="48"/>
        <v>0.15012990226401088</v>
      </c>
      <c r="L155" s="51">
        <v>146</v>
      </c>
      <c r="M155" s="48">
        <f t="shared" si="49"/>
        <v>9.0313002598045276E-3</v>
      </c>
      <c r="N155" s="49">
        <f t="shared" si="50"/>
        <v>13593</v>
      </c>
      <c r="O155" s="48">
        <f t="shared" si="51"/>
        <v>0.84083879747618462</v>
      </c>
      <c r="P155" s="52">
        <v>16166</v>
      </c>
      <c r="Q155" s="75">
        <v>2771</v>
      </c>
      <c r="R155" s="79">
        <f t="shared" si="52"/>
        <v>0.16864463514089223</v>
      </c>
      <c r="S155" s="76">
        <v>301</v>
      </c>
      <c r="T155" s="79">
        <f t="shared" si="53"/>
        <v>1.8319031099750471E-2</v>
      </c>
      <c r="U155" s="77">
        <f t="shared" si="54"/>
        <v>13359</v>
      </c>
      <c r="V155" s="79">
        <f t="shared" si="55"/>
        <v>0.81303633375935735</v>
      </c>
      <c r="W155" s="81">
        <v>16431</v>
      </c>
      <c r="X155" s="89">
        <v>473</v>
      </c>
      <c r="Y155" s="93">
        <f t="shared" si="56"/>
        <v>2.8314875785692906E-2</v>
      </c>
      <c r="Z155" s="89">
        <f t="shared" si="42"/>
        <v>16232</v>
      </c>
      <c r="AA155" s="93">
        <f t="shared" si="57"/>
        <v>0.97168512421430708</v>
      </c>
      <c r="AB155" s="97">
        <v>16705</v>
      </c>
      <c r="AC155" s="116">
        <v>664</v>
      </c>
      <c r="AD155" s="114">
        <f t="shared" si="58"/>
        <v>3.9065717479555215E-2</v>
      </c>
      <c r="AE155" s="113">
        <f t="shared" si="43"/>
        <v>16333</v>
      </c>
      <c r="AF155" s="114">
        <f t="shared" si="59"/>
        <v>0.96093428252044477</v>
      </c>
      <c r="AG155" s="117">
        <v>16997</v>
      </c>
    </row>
    <row r="156" spans="1:33" x14ac:dyDescent="0.2">
      <c r="A156" s="14" t="s">
        <v>108</v>
      </c>
      <c r="B156" s="4" t="s">
        <v>136</v>
      </c>
      <c r="C156" s="31">
        <v>2145</v>
      </c>
      <c r="D156" s="32">
        <f t="shared" si="44"/>
        <v>0.14643637356635719</v>
      </c>
      <c r="E156" s="37">
        <v>64</v>
      </c>
      <c r="F156" s="32">
        <f t="shared" si="45"/>
        <v>4.3691971600218456E-3</v>
      </c>
      <c r="G156" s="33">
        <f t="shared" si="46"/>
        <v>12439</v>
      </c>
      <c r="H156" s="32">
        <f t="shared" si="47"/>
        <v>0.84919442927362099</v>
      </c>
      <c r="I156" s="38">
        <v>14648</v>
      </c>
      <c r="J156" s="47">
        <v>2404</v>
      </c>
      <c r="K156" s="48">
        <f t="shared" si="48"/>
        <v>0.16056639059577879</v>
      </c>
      <c r="L156" s="51">
        <v>197</v>
      </c>
      <c r="M156" s="48">
        <f t="shared" si="49"/>
        <v>1.3157894736842105E-2</v>
      </c>
      <c r="N156" s="49">
        <f t="shared" si="50"/>
        <v>12371</v>
      </c>
      <c r="O156" s="48">
        <f t="shared" si="51"/>
        <v>0.82627571466737915</v>
      </c>
      <c r="P156" s="52">
        <v>14972</v>
      </c>
      <c r="Q156" s="75">
        <v>2820</v>
      </c>
      <c r="R156" s="79">
        <f t="shared" si="52"/>
        <v>0.18633540372670807</v>
      </c>
      <c r="S156" s="76">
        <v>295</v>
      </c>
      <c r="T156" s="79">
        <f t="shared" si="53"/>
        <v>1.949253336857407E-2</v>
      </c>
      <c r="U156" s="77">
        <f t="shared" si="54"/>
        <v>12019</v>
      </c>
      <c r="V156" s="79">
        <f t="shared" si="55"/>
        <v>0.79417206290471787</v>
      </c>
      <c r="W156" s="81">
        <v>15134</v>
      </c>
      <c r="X156" s="89">
        <v>427</v>
      </c>
      <c r="Y156" s="93">
        <f t="shared" si="56"/>
        <v>2.766798418972332E-2</v>
      </c>
      <c r="Z156" s="89">
        <f t="shared" si="42"/>
        <v>15006</v>
      </c>
      <c r="AA156" s="93">
        <f t="shared" si="57"/>
        <v>0.97233201581027673</v>
      </c>
      <c r="AB156" s="97">
        <v>15433</v>
      </c>
      <c r="AC156" s="116">
        <v>609</v>
      </c>
      <c r="AD156" s="114">
        <f t="shared" si="58"/>
        <v>3.8742922577772121E-2</v>
      </c>
      <c r="AE156" s="113">
        <f t="shared" si="43"/>
        <v>15110</v>
      </c>
      <c r="AF156" s="114">
        <f t="shared" si="59"/>
        <v>0.96125707742222788</v>
      </c>
      <c r="AG156" s="117">
        <v>15719</v>
      </c>
    </row>
    <row r="157" spans="1:33" x14ac:dyDescent="0.2">
      <c r="A157" s="14" t="s">
        <v>108</v>
      </c>
      <c r="B157" s="4" t="s">
        <v>137</v>
      </c>
      <c r="C157" s="31">
        <v>2605</v>
      </c>
      <c r="D157" s="32">
        <f t="shared" si="44"/>
        <v>0.11984174449096012</v>
      </c>
      <c r="E157" s="37">
        <v>79</v>
      </c>
      <c r="F157" s="32">
        <f t="shared" si="45"/>
        <v>3.6343561669043567E-3</v>
      </c>
      <c r="G157" s="33">
        <f t="shared" si="46"/>
        <v>19053</v>
      </c>
      <c r="H157" s="32">
        <f t="shared" si="47"/>
        <v>0.87652389934213548</v>
      </c>
      <c r="I157" s="38">
        <v>21737</v>
      </c>
      <c r="J157" s="47">
        <v>3102</v>
      </c>
      <c r="K157" s="48">
        <f t="shared" si="48"/>
        <v>0.14113471950498202</v>
      </c>
      <c r="L157" s="51">
        <v>206</v>
      </c>
      <c r="M157" s="48">
        <f t="shared" si="49"/>
        <v>9.3725829200600567E-3</v>
      </c>
      <c r="N157" s="49">
        <f t="shared" si="50"/>
        <v>18671</v>
      </c>
      <c r="O157" s="48">
        <f t="shared" si="51"/>
        <v>0.84949269757495793</v>
      </c>
      <c r="P157" s="52">
        <v>21979</v>
      </c>
      <c r="Q157" s="75">
        <v>3624</v>
      </c>
      <c r="R157" s="79">
        <f t="shared" si="52"/>
        <v>0.16222749451631677</v>
      </c>
      <c r="S157" s="76">
        <v>337</v>
      </c>
      <c r="T157" s="79">
        <f t="shared" si="53"/>
        <v>1.5085724517659698E-2</v>
      </c>
      <c r="U157" s="77">
        <f t="shared" si="54"/>
        <v>18378</v>
      </c>
      <c r="V157" s="79">
        <f t="shared" si="55"/>
        <v>0.82268678096602355</v>
      </c>
      <c r="W157" s="81">
        <v>22339</v>
      </c>
      <c r="X157" s="89">
        <v>464</v>
      </c>
      <c r="Y157" s="93">
        <f t="shared" si="56"/>
        <v>2.0439628210211003E-2</v>
      </c>
      <c r="Z157" s="89">
        <f t="shared" si="42"/>
        <v>22237</v>
      </c>
      <c r="AA157" s="93">
        <f t="shared" si="57"/>
        <v>0.97956037178978894</v>
      </c>
      <c r="AB157" s="97">
        <v>22701</v>
      </c>
      <c r="AC157" s="116">
        <v>660</v>
      </c>
      <c r="AD157" s="114">
        <f t="shared" si="58"/>
        <v>2.8482651475919211E-2</v>
      </c>
      <c r="AE157" s="113">
        <f t="shared" si="43"/>
        <v>22512</v>
      </c>
      <c r="AF157" s="114">
        <f t="shared" si="59"/>
        <v>0.97151734852408078</v>
      </c>
      <c r="AG157" s="117">
        <v>23172</v>
      </c>
    </row>
    <row r="158" spans="1:33" x14ac:dyDescent="0.2">
      <c r="A158" s="14" t="s">
        <v>108</v>
      </c>
      <c r="B158" s="4" t="s">
        <v>138</v>
      </c>
      <c r="C158" s="31">
        <v>5673</v>
      </c>
      <c r="D158" s="32">
        <f t="shared" si="44"/>
        <v>0.14395188916237409</v>
      </c>
      <c r="E158" s="37">
        <v>171</v>
      </c>
      <c r="F158" s="32">
        <f t="shared" si="45"/>
        <v>4.3391103555025503E-3</v>
      </c>
      <c r="G158" s="33">
        <f t="shared" si="46"/>
        <v>33565</v>
      </c>
      <c r="H158" s="32">
        <f t="shared" si="47"/>
        <v>0.85170900048212339</v>
      </c>
      <c r="I158" s="38">
        <v>39409</v>
      </c>
      <c r="J158" s="47">
        <v>6473</v>
      </c>
      <c r="K158" s="48">
        <f t="shared" si="48"/>
        <v>0.16058050111634831</v>
      </c>
      <c r="L158" s="51">
        <v>435</v>
      </c>
      <c r="M158" s="48">
        <f t="shared" si="49"/>
        <v>1.0791366906474821E-2</v>
      </c>
      <c r="N158" s="49">
        <f t="shared" si="50"/>
        <v>33402</v>
      </c>
      <c r="O158" s="48">
        <f t="shared" si="51"/>
        <v>0.82862813197717688</v>
      </c>
      <c r="P158" s="52">
        <v>40310</v>
      </c>
      <c r="Q158" s="75">
        <v>7291</v>
      </c>
      <c r="R158" s="79">
        <f t="shared" si="52"/>
        <v>0.17831201545647973</v>
      </c>
      <c r="S158" s="76">
        <v>797</v>
      </c>
      <c r="T158" s="79">
        <f t="shared" si="53"/>
        <v>1.9491794859253099E-2</v>
      </c>
      <c r="U158" s="77">
        <f t="shared" si="54"/>
        <v>32801</v>
      </c>
      <c r="V158" s="79">
        <f t="shared" si="55"/>
        <v>0.8021961896842672</v>
      </c>
      <c r="W158" s="81">
        <v>40889</v>
      </c>
      <c r="X158" s="89">
        <v>1227</v>
      </c>
      <c r="Y158" s="93">
        <f t="shared" si="56"/>
        <v>2.9247711670480549E-2</v>
      </c>
      <c r="Z158" s="89">
        <f t="shared" si="42"/>
        <v>40725</v>
      </c>
      <c r="AA158" s="93">
        <f t="shared" si="57"/>
        <v>0.97075228832951943</v>
      </c>
      <c r="AB158" s="97">
        <v>41952</v>
      </c>
      <c r="AC158" s="116">
        <v>1699</v>
      </c>
      <c r="AD158" s="114">
        <f t="shared" si="58"/>
        <v>3.9688843206877218E-2</v>
      </c>
      <c r="AE158" s="113">
        <f t="shared" si="43"/>
        <v>41109</v>
      </c>
      <c r="AF158" s="114">
        <f t="shared" si="59"/>
        <v>0.96031115679312273</v>
      </c>
      <c r="AG158" s="117">
        <v>42808</v>
      </c>
    </row>
    <row r="159" spans="1:33" x14ac:dyDescent="0.2">
      <c r="A159" s="14" t="s">
        <v>108</v>
      </c>
      <c r="B159" s="4" t="s">
        <v>139</v>
      </c>
      <c r="C159" s="31">
        <v>1271</v>
      </c>
      <c r="D159" s="32">
        <f t="shared" si="44"/>
        <v>0.12049677664012134</v>
      </c>
      <c r="E159" s="37">
        <v>35</v>
      </c>
      <c r="F159" s="32">
        <f t="shared" si="45"/>
        <v>3.3181645809632157E-3</v>
      </c>
      <c r="G159" s="33">
        <f t="shared" si="46"/>
        <v>9242</v>
      </c>
      <c r="H159" s="32">
        <f t="shared" si="47"/>
        <v>0.87618505877891539</v>
      </c>
      <c r="I159" s="38">
        <v>10548</v>
      </c>
      <c r="J159" s="47">
        <v>1470</v>
      </c>
      <c r="K159" s="48">
        <f t="shared" si="48"/>
        <v>0.13792456370801276</v>
      </c>
      <c r="L159" s="51">
        <v>117</v>
      </c>
      <c r="M159" s="48">
        <f t="shared" si="49"/>
        <v>1.0977669356352035E-2</v>
      </c>
      <c r="N159" s="49">
        <f t="shared" si="50"/>
        <v>9071</v>
      </c>
      <c r="O159" s="48">
        <f t="shared" si="51"/>
        <v>0.85109776693563521</v>
      </c>
      <c r="P159" s="52">
        <v>10658</v>
      </c>
      <c r="Q159" s="75">
        <v>1685</v>
      </c>
      <c r="R159" s="79">
        <f t="shared" si="52"/>
        <v>0.15593188969091246</v>
      </c>
      <c r="S159" s="76">
        <v>203</v>
      </c>
      <c r="T159" s="79">
        <f t="shared" si="53"/>
        <v>1.8785859707569869E-2</v>
      </c>
      <c r="U159" s="77">
        <f t="shared" si="54"/>
        <v>8918</v>
      </c>
      <c r="V159" s="79">
        <f t="shared" si="55"/>
        <v>0.82528225060151772</v>
      </c>
      <c r="W159" s="81">
        <v>10806</v>
      </c>
      <c r="X159" s="89">
        <v>295</v>
      </c>
      <c r="Y159" s="93">
        <f t="shared" si="56"/>
        <v>2.6992405526580658E-2</v>
      </c>
      <c r="Z159" s="89">
        <f t="shared" si="42"/>
        <v>10634</v>
      </c>
      <c r="AA159" s="93">
        <f t="shared" si="57"/>
        <v>0.97300759447341933</v>
      </c>
      <c r="AB159" s="97">
        <v>10929</v>
      </c>
      <c r="AC159" s="116">
        <v>387</v>
      </c>
      <c r="AD159" s="114">
        <f t="shared" si="58"/>
        <v>3.4868006126678078E-2</v>
      </c>
      <c r="AE159" s="113">
        <f t="shared" si="43"/>
        <v>10712</v>
      </c>
      <c r="AF159" s="114">
        <f t="shared" si="59"/>
        <v>0.96513199387332194</v>
      </c>
      <c r="AG159" s="117">
        <v>11099</v>
      </c>
    </row>
    <row r="160" spans="1:33" x14ac:dyDescent="0.2">
      <c r="A160" s="14" t="s">
        <v>108</v>
      </c>
      <c r="B160" s="4" t="s">
        <v>140</v>
      </c>
      <c r="C160" s="31">
        <v>2991</v>
      </c>
      <c r="D160" s="32">
        <f t="shared" si="44"/>
        <v>0.14001497987079861</v>
      </c>
      <c r="E160" s="37">
        <v>70</v>
      </c>
      <c r="F160" s="32">
        <f t="shared" si="45"/>
        <v>3.2768467371968916E-3</v>
      </c>
      <c r="G160" s="33">
        <f t="shared" si="46"/>
        <v>18301</v>
      </c>
      <c r="H160" s="32">
        <f t="shared" si="47"/>
        <v>0.85670817339200445</v>
      </c>
      <c r="I160" s="38">
        <v>21362</v>
      </c>
      <c r="J160" s="47">
        <v>3426</v>
      </c>
      <c r="K160" s="48">
        <f t="shared" si="48"/>
        <v>0.15746656248563681</v>
      </c>
      <c r="L160" s="51">
        <v>237</v>
      </c>
      <c r="M160" s="48">
        <f t="shared" si="49"/>
        <v>1.0893045916256837E-2</v>
      </c>
      <c r="N160" s="49">
        <f t="shared" si="50"/>
        <v>18094</v>
      </c>
      <c r="O160" s="48">
        <f t="shared" si="51"/>
        <v>0.83164039159810632</v>
      </c>
      <c r="P160" s="52">
        <v>21757</v>
      </c>
      <c r="Q160" s="75">
        <v>3950</v>
      </c>
      <c r="R160" s="79">
        <f t="shared" si="52"/>
        <v>0.17770379701277667</v>
      </c>
      <c r="S160" s="76">
        <v>409</v>
      </c>
      <c r="T160" s="79">
        <f t="shared" si="53"/>
        <v>1.8400215943854596E-2</v>
      </c>
      <c r="U160" s="77">
        <f t="shared" si="54"/>
        <v>17869</v>
      </c>
      <c r="V160" s="79">
        <f t="shared" si="55"/>
        <v>0.80389598704336873</v>
      </c>
      <c r="W160" s="81">
        <v>22228</v>
      </c>
      <c r="X160" s="89">
        <v>607</v>
      </c>
      <c r="Y160" s="93">
        <f t="shared" si="56"/>
        <v>2.6842966435236367E-2</v>
      </c>
      <c r="Z160" s="89">
        <f t="shared" si="42"/>
        <v>22006</v>
      </c>
      <c r="AA160" s="93">
        <f t="shared" si="57"/>
        <v>0.97315703356476368</v>
      </c>
      <c r="AB160" s="97">
        <v>22613</v>
      </c>
      <c r="AC160" s="116">
        <v>761</v>
      </c>
      <c r="AD160" s="114">
        <f t="shared" si="58"/>
        <v>3.3187963366768429E-2</v>
      </c>
      <c r="AE160" s="113">
        <f t="shared" si="43"/>
        <v>22169</v>
      </c>
      <c r="AF160" s="114">
        <f t="shared" si="59"/>
        <v>0.96681203663323156</v>
      </c>
      <c r="AG160" s="117">
        <v>22930</v>
      </c>
    </row>
    <row r="161" spans="1:33" x14ac:dyDescent="0.2">
      <c r="A161" s="14" t="s">
        <v>108</v>
      </c>
      <c r="B161" s="4" t="s">
        <v>141</v>
      </c>
      <c r="C161" s="31">
        <v>3182</v>
      </c>
      <c r="D161" s="32">
        <f t="shared" si="44"/>
        <v>0.1214967544864452</v>
      </c>
      <c r="E161" s="37">
        <v>78</v>
      </c>
      <c r="F161" s="32">
        <f t="shared" si="45"/>
        <v>2.9782359679266894E-3</v>
      </c>
      <c r="G161" s="33">
        <f t="shared" si="46"/>
        <v>22930</v>
      </c>
      <c r="H161" s="32">
        <f t="shared" si="47"/>
        <v>0.87552500954562806</v>
      </c>
      <c r="I161" s="38">
        <v>26190</v>
      </c>
      <c r="J161" s="47">
        <v>3610</v>
      </c>
      <c r="K161" s="48">
        <f t="shared" si="48"/>
        <v>0.1353022750271729</v>
      </c>
      <c r="L161" s="51">
        <v>226</v>
      </c>
      <c r="M161" s="48">
        <f t="shared" si="49"/>
        <v>8.4704471346651183E-3</v>
      </c>
      <c r="N161" s="49">
        <f t="shared" si="50"/>
        <v>22845</v>
      </c>
      <c r="O161" s="48">
        <f t="shared" si="51"/>
        <v>0.85622727783816199</v>
      </c>
      <c r="P161" s="52">
        <v>26681</v>
      </c>
      <c r="Q161" s="75">
        <v>4188</v>
      </c>
      <c r="R161" s="79">
        <f t="shared" si="52"/>
        <v>0.15461291394395835</v>
      </c>
      <c r="S161" s="76">
        <v>433</v>
      </c>
      <c r="T161" s="79">
        <f t="shared" si="53"/>
        <v>1.5985528113116994E-2</v>
      </c>
      <c r="U161" s="77">
        <f t="shared" si="54"/>
        <v>22466</v>
      </c>
      <c r="V161" s="79">
        <f t="shared" si="55"/>
        <v>0.82940155794292469</v>
      </c>
      <c r="W161" s="81">
        <v>27087</v>
      </c>
      <c r="X161" s="89">
        <v>665</v>
      </c>
      <c r="Y161" s="93">
        <f t="shared" si="56"/>
        <v>2.3991629987733604E-2</v>
      </c>
      <c r="Z161" s="89">
        <f t="shared" si="42"/>
        <v>27053</v>
      </c>
      <c r="AA161" s="93">
        <f t="shared" si="57"/>
        <v>0.97600837001226637</v>
      </c>
      <c r="AB161" s="97">
        <v>27718</v>
      </c>
      <c r="AC161" s="116">
        <v>969</v>
      </c>
      <c r="AD161" s="114">
        <f t="shared" si="58"/>
        <v>3.4398296059637914E-2</v>
      </c>
      <c r="AE161" s="113">
        <f t="shared" si="43"/>
        <v>27201</v>
      </c>
      <c r="AF161" s="114">
        <f t="shared" si="59"/>
        <v>0.96560170394036204</v>
      </c>
      <c r="AG161" s="117">
        <v>28170</v>
      </c>
    </row>
    <row r="162" spans="1:33" x14ac:dyDescent="0.2">
      <c r="A162" s="14" t="s">
        <v>142</v>
      </c>
      <c r="B162" s="4" t="s">
        <v>143</v>
      </c>
      <c r="C162" s="31">
        <v>637</v>
      </c>
      <c r="D162" s="32">
        <f t="shared" si="44"/>
        <v>0.11615609044493071</v>
      </c>
      <c r="E162" s="37">
        <v>12</v>
      </c>
      <c r="F162" s="32">
        <f t="shared" si="45"/>
        <v>2.1881838074398249E-3</v>
      </c>
      <c r="G162" s="33">
        <f t="shared" si="46"/>
        <v>4835</v>
      </c>
      <c r="H162" s="32">
        <f t="shared" si="47"/>
        <v>0.88165572574762952</v>
      </c>
      <c r="I162" s="38">
        <v>5484</v>
      </c>
      <c r="J162" s="47">
        <v>715</v>
      </c>
      <c r="K162" s="48">
        <f t="shared" si="48"/>
        <v>0.12693058760873424</v>
      </c>
      <c r="L162" s="51">
        <v>48</v>
      </c>
      <c r="M162" s="48">
        <f t="shared" si="49"/>
        <v>8.5212142730339072E-3</v>
      </c>
      <c r="N162" s="49">
        <f t="shared" si="50"/>
        <v>4870</v>
      </c>
      <c r="O162" s="48">
        <f t="shared" si="51"/>
        <v>0.8645481981182318</v>
      </c>
      <c r="P162" s="52">
        <v>5633</v>
      </c>
      <c r="Q162" s="75">
        <v>833</v>
      </c>
      <c r="R162" s="79">
        <f t="shared" si="52"/>
        <v>0.14384389570022449</v>
      </c>
      <c r="S162" s="76">
        <v>80</v>
      </c>
      <c r="T162" s="79">
        <f t="shared" si="53"/>
        <v>1.3814539803142808E-2</v>
      </c>
      <c r="U162" s="77">
        <f t="shared" si="54"/>
        <v>4878</v>
      </c>
      <c r="V162" s="79">
        <f t="shared" si="55"/>
        <v>0.84234156449663267</v>
      </c>
      <c r="W162" s="81">
        <v>5791</v>
      </c>
      <c r="X162" s="89">
        <v>117</v>
      </c>
      <c r="Y162" s="93">
        <f t="shared" si="56"/>
        <v>1.9693654266958426E-2</v>
      </c>
      <c r="Z162" s="89">
        <f t="shared" si="42"/>
        <v>5824</v>
      </c>
      <c r="AA162" s="93">
        <f t="shared" si="57"/>
        <v>0.98030634573304154</v>
      </c>
      <c r="AB162" s="97">
        <v>5941</v>
      </c>
      <c r="AC162" s="116">
        <v>176</v>
      </c>
      <c r="AD162" s="114">
        <f t="shared" si="58"/>
        <v>2.9201924672307946E-2</v>
      </c>
      <c r="AE162" s="113">
        <f t="shared" si="43"/>
        <v>5851</v>
      </c>
      <c r="AF162" s="114">
        <f t="shared" si="59"/>
        <v>0.97079807532769202</v>
      </c>
      <c r="AG162" s="117">
        <v>6027</v>
      </c>
    </row>
    <row r="163" spans="1:33" x14ac:dyDescent="0.2">
      <c r="A163" s="14" t="s">
        <v>142</v>
      </c>
      <c r="B163" s="4" t="s">
        <v>144</v>
      </c>
      <c r="C163" s="31">
        <v>6686</v>
      </c>
      <c r="D163" s="32">
        <f t="shared" si="44"/>
        <v>0.14601441362742956</v>
      </c>
      <c r="E163" s="37">
        <v>185</v>
      </c>
      <c r="F163" s="32">
        <f t="shared" si="45"/>
        <v>4.0401834461672856E-3</v>
      </c>
      <c r="G163" s="33">
        <f t="shared" si="46"/>
        <v>38919</v>
      </c>
      <c r="H163" s="32">
        <f t="shared" si="47"/>
        <v>0.84994540292640319</v>
      </c>
      <c r="I163" s="38">
        <v>45790</v>
      </c>
      <c r="J163" s="47">
        <v>7692</v>
      </c>
      <c r="K163" s="48">
        <f t="shared" si="48"/>
        <v>0.16425368353619474</v>
      </c>
      <c r="L163" s="51">
        <v>535</v>
      </c>
      <c r="M163" s="48">
        <f t="shared" si="49"/>
        <v>1.1424300661968824E-2</v>
      </c>
      <c r="N163" s="49">
        <f t="shared" si="50"/>
        <v>38603</v>
      </c>
      <c r="O163" s="48">
        <f t="shared" si="51"/>
        <v>0.82432201580183639</v>
      </c>
      <c r="P163" s="52">
        <v>46830</v>
      </c>
      <c r="Q163" s="75">
        <v>8803</v>
      </c>
      <c r="R163" s="79">
        <f t="shared" si="52"/>
        <v>0.18329273117204906</v>
      </c>
      <c r="S163" s="76">
        <v>1009</v>
      </c>
      <c r="T163" s="79">
        <f t="shared" si="53"/>
        <v>2.1009015761967228E-2</v>
      </c>
      <c r="U163" s="77">
        <f t="shared" si="54"/>
        <v>38215</v>
      </c>
      <c r="V163" s="79">
        <f t="shared" si="55"/>
        <v>0.79569825306598374</v>
      </c>
      <c r="W163" s="81">
        <v>48027</v>
      </c>
      <c r="X163" s="89">
        <v>1490</v>
      </c>
      <c r="Y163" s="93">
        <f t="shared" si="56"/>
        <v>3.0312894169345322E-2</v>
      </c>
      <c r="Z163" s="89">
        <f t="shared" ref="Z163:Z226" si="60">AB163-X163</f>
        <v>47664</v>
      </c>
      <c r="AA163" s="93">
        <f t="shared" si="57"/>
        <v>0.96968710583065465</v>
      </c>
      <c r="AB163" s="97">
        <v>49154</v>
      </c>
      <c r="AC163" s="116">
        <v>1964</v>
      </c>
      <c r="AD163" s="114">
        <f t="shared" si="58"/>
        <v>3.9143779646829038E-2</v>
      </c>
      <c r="AE163" s="113">
        <f t="shared" ref="AE163:AE226" si="61">AG163-AC163</f>
        <v>48210</v>
      </c>
      <c r="AF163" s="114">
        <f t="shared" si="59"/>
        <v>0.96085622035317098</v>
      </c>
      <c r="AG163" s="117">
        <v>50174</v>
      </c>
    </row>
    <row r="164" spans="1:33" x14ac:dyDescent="0.2">
      <c r="A164" s="14" t="s">
        <v>142</v>
      </c>
      <c r="B164" s="4" t="s">
        <v>145</v>
      </c>
      <c r="C164" s="31">
        <v>1713</v>
      </c>
      <c r="D164" s="32">
        <f t="shared" si="44"/>
        <v>0.12105151579393682</v>
      </c>
      <c r="E164" s="37">
        <v>39</v>
      </c>
      <c r="F164" s="32">
        <f t="shared" si="45"/>
        <v>2.7559889760440958E-3</v>
      </c>
      <c r="G164" s="33">
        <f t="shared" si="46"/>
        <v>12399</v>
      </c>
      <c r="H164" s="32">
        <f t="shared" si="47"/>
        <v>0.87619249523001907</v>
      </c>
      <c r="I164" s="38">
        <v>14151</v>
      </c>
      <c r="J164" s="47">
        <v>1954</v>
      </c>
      <c r="K164" s="48">
        <f t="shared" si="48"/>
        <v>0.13558145989453232</v>
      </c>
      <c r="L164" s="51">
        <v>168</v>
      </c>
      <c r="M164" s="48">
        <f t="shared" si="49"/>
        <v>1.1656952539550375E-2</v>
      </c>
      <c r="N164" s="49">
        <f t="shared" si="50"/>
        <v>12290</v>
      </c>
      <c r="O164" s="48">
        <f t="shared" si="51"/>
        <v>0.85276158756591725</v>
      </c>
      <c r="P164" s="52">
        <v>14412</v>
      </c>
      <c r="Q164" s="75">
        <v>2246</v>
      </c>
      <c r="R164" s="79">
        <f t="shared" si="52"/>
        <v>0.15254007063298017</v>
      </c>
      <c r="S164" s="76">
        <v>314</v>
      </c>
      <c r="T164" s="79">
        <f t="shared" si="53"/>
        <v>2.1325726704699809E-2</v>
      </c>
      <c r="U164" s="77">
        <f t="shared" si="54"/>
        <v>12164</v>
      </c>
      <c r="V164" s="79">
        <f t="shared" si="55"/>
        <v>0.82613420266232007</v>
      </c>
      <c r="W164" s="81">
        <v>14724</v>
      </c>
      <c r="X164" s="89">
        <v>450</v>
      </c>
      <c r="Y164" s="93">
        <f t="shared" si="56"/>
        <v>2.9918223522372181E-2</v>
      </c>
      <c r="Z164" s="89">
        <f t="shared" si="60"/>
        <v>14591</v>
      </c>
      <c r="AA164" s="93">
        <f t="shared" si="57"/>
        <v>0.97008177647762783</v>
      </c>
      <c r="AB164" s="97">
        <v>15041</v>
      </c>
      <c r="AC164" s="116">
        <v>592</v>
      </c>
      <c r="AD164" s="114">
        <f t="shared" si="58"/>
        <v>3.8556727888498114E-2</v>
      </c>
      <c r="AE164" s="113">
        <f t="shared" si="61"/>
        <v>14762</v>
      </c>
      <c r="AF164" s="114">
        <f t="shared" si="59"/>
        <v>0.96144327211150193</v>
      </c>
      <c r="AG164" s="117">
        <v>15354</v>
      </c>
    </row>
    <row r="165" spans="1:33" x14ac:dyDescent="0.2">
      <c r="A165" s="14" t="s">
        <v>142</v>
      </c>
      <c r="B165" s="4" t="s">
        <v>146</v>
      </c>
      <c r="C165" s="31">
        <v>2887</v>
      </c>
      <c r="D165" s="32">
        <f t="shared" si="44"/>
        <v>0.12982866393848091</v>
      </c>
      <c r="E165" s="37">
        <v>75</v>
      </c>
      <c r="F165" s="32">
        <f t="shared" si="45"/>
        <v>3.3727571165175158E-3</v>
      </c>
      <c r="G165" s="33">
        <f t="shared" si="46"/>
        <v>19275</v>
      </c>
      <c r="H165" s="32">
        <f t="shared" si="47"/>
        <v>0.86679857894500156</v>
      </c>
      <c r="I165" s="38">
        <v>22237</v>
      </c>
      <c r="J165" s="47">
        <v>3327</v>
      </c>
      <c r="K165" s="48">
        <f t="shared" si="48"/>
        <v>0.14559537875804121</v>
      </c>
      <c r="L165" s="51">
        <v>271</v>
      </c>
      <c r="M165" s="48">
        <f t="shared" si="49"/>
        <v>1.1859437223753884E-2</v>
      </c>
      <c r="N165" s="49">
        <f t="shared" si="50"/>
        <v>19253</v>
      </c>
      <c r="O165" s="48">
        <f t="shared" si="51"/>
        <v>0.84254518401820488</v>
      </c>
      <c r="P165" s="52">
        <v>22851</v>
      </c>
      <c r="Q165" s="75">
        <v>3831</v>
      </c>
      <c r="R165" s="79">
        <f t="shared" si="52"/>
        <v>0.16378094138771324</v>
      </c>
      <c r="S165" s="76">
        <v>535</v>
      </c>
      <c r="T165" s="79">
        <f t="shared" si="53"/>
        <v>2.2872044803556923E-2</v>
      </c>
      <c r="U165" s="77">
        <f t="shared" si="54"/>
        <v>19025</v>
      </c>
      <c r="V165" s="79">
        <f t="shared" si="55"/>
        <v>0.81334701380872987</v>
      </c>
      <c r="W165" s="81">
        <v>23391</v>
      </c>
      <c r="X165" s="89">
        <v>738</v>
      </c>
      <c r="Y165" s="93">
        <f t="shared" si="56"/>
        <v>3.06491133352714E-2</v>
      </c>
      <c r="Z165" s="89">
        <f t="shared" si="60"/>
        <v>23341</v>
      </c>
      <c r="AA165" s="93">
        <f t="shared" si="57"/>
        <v>0.96935088666472857</v>
      </c>
      <c r="AB165" s="97">
        <v>24079</v>
      </c>
      <c r="AC165" s="116">
        <v>998</v>
      </c>
      <c r="AD165" s="114">
        <f t="shared" si="58"/>
        <v>4.0383603771294463E-2</v>
      </c>
      <c r="AE165" s="113">
        <f t="shared" si="61"/>
        <v>23715</v>
      </c>
      <c r="AF165" s="114">
        <f t="shared" si="59"/>
        <v>0.95961639622870554</v>
      </c>
      <c r="AG165" s="117">
        <v>24713</v>
      </c>
    </row>
    <row r="166" spans="1:33" x14ac:dyDescent="0.2">
      <c r="A166" s="14" t="s">
        <v>142</v>
      </c>
      <c r="B166" s="4" t="s">
        <v>147</v>
      </c>
      <c r="C166" s="31">
        <v>4536</v>
      </c>
      <c r="D166" s="32">
        <f t="shared" si="44"/>
        <v>0.14352159468438538</v>
      </c>
      <c r="E166" s="37">
        <v>157</v>
      </c>
      <c r="F166" s="32">
        <f t="shared" si="45"/>
        <v>4.9675684227179244E-3</v>
      </c>
      <c r="G166" s="33">
        <f t="shared" si="46"/>
        <v>26912</v>
      </c>
      <c r="H166" s="32">
        <f t="shared" si="47"/>
        <v>0.85151083689289664</v>
      </c>
      <c r="I166" s="38">
        <v>31605</v>
      </c>
      <c r="J166" s="47">
        <v>5250</v>
      </c>
      <c r="K166" s="48">
        <f t="shared" si="48"/>
        <v>0.1626293290378539</v>
      </c>
      <c r="L166" s="51">
        <v>420</v>
      </c>
      <c r="M166" s="48">
        <f t="shared" si="49"/>
        <v>1.3010346323028313E-2</v>
      </c>
      <c r="N166" s="49">
        <f t="shared" si="50"/>
        <v>26612</v>
      </c>
      <c r="O166" s="48">
        <f t="shared" si="51"/>
        <v>0.82436032463911779</v>
      </c>
      <c r="P166" s="52">
        <v>32282</v>
      </c>
      <c r="Q166" s="75">
        <v>6032</v>
      </c>
      <c r="R166" s="79">
        <f t="shared" si="52"/>
        <v>0.18298195055361746</v>
      </c>
      <c r="S166" s="76">
        <v>747</v>
      </c>
      <c r="T166" s="79">
        <f t="shared" si="53"/>
        <v>2.2660397391172454E-2</v>
      </c>
      <c r="U166" s="77">
        <f t="shared" si="54"/>
        <v>26186</v>
      </c>
      <c r="V166" s="79">
        <f t="shared" si="55"/>
        <v>0.79435765205521003</v>
      </c>
      <c r="W166" s="81">
        <v>32965</v>
      </c>
      <c r="X166" s="89">
        <v>1042</v>
      </c>
      <c r="Y166" s="93">
        <f t="shared" si="56"/>
        <v>3.0973188276559063E-2</v>
      </c>
      <c r="Z166" s="89">
        <f t="shared" si="60"/>
        <v>32600</v>
      </c>
      <c r="AA166" s="93">
        <f t="shared" si="57"/>
        <v>0.96902681172344096</v>
      </c>
      <c r="AB166" s="97">
        <v>33642</v>
      </c>
      <c r="AC166" s="116">
        <v>1375</v>
      </c>
      <c r="AD166" s="114">
        <f t="shared" si="58"/>
        <v>4.0121385427912812E-2</v>
      </c>
      <c r="AE166" s="113">
        <f t="shared" si="61"/>
        <v>32896</v>
      </c>
      <c r="AF166" s="114">
        <f t="shared" si="59"/>
        <v>0.95987861457208723</v>
      </c>
      <c r="AG166" s="117">
        <v>34271</v>
      </c>
    </row>
    <row r="167" spans="1:33" x14ac:dyDescent="0.2">
      <c r="A167" s="14" t="s">
        <v>142</v>
      </c>
      <c r="B167" s="4" t="s">
        <v>148</v>
      </c>
      <c r="C167" s="31">
        <v>7762</v>
      </c>
      <c r="D167" s="32">
        <f t="shared" si="44"/>
        <v>0.19329614503436598</v>
      </c>
      <c r="E167" s="37">
        <v>199</v>
      </c>
      <c r="F167" s="32">
        <f t="shared" si="45"/>
        <v>4.955672875784441E-3</v>
      </c>
      <c r="G167" s="33">
        <f t="shared" si="46"/>
        <v>32195</v>
      </c>
      <c r="H167" s="32">
        <f t="shared" si="47"/>
        <v>0.80174818208984955</v>
      </c>
      <c r="I167" s="38">
        <v>40156</v>
      </c>
      <c r="J167" s="47">
        <v>8709</v>
      </c>
      <c r="K167" s="48">
        <f t="shared" si="48"/>
        <v>0.21229036661466458</v>
      </c>
      <c r="L167" s="51">
        <v>560</v>
      </c>
      <c r="M167" s="48">
        <f t="shared" si="49"/>
        <v>1.3650546021840874E-2</v>
      </c>
      <c r="N167" s="49">
        <f t="shared" si="50"/>
        <v>31755</v>
      </c>
      <c r="O167" s="48">
        <f t="shared" si="51"/>
        <v>0.77405908736349449</v>
      </c>
      <c r="P167" s="52">
        <v>41024</v>
      </c>
      <c r="Q167" s="75">
        <v>9650</v>
      </c>
      <c r="R167" s="79">
        <f t="shared" si="52"/>
        <v>0.2305248321826999</v>
      </c>
      <c r="S167" s="76">
        <v>996</v>
      </c>
      <c r="T167" s="79">
        <f t="shared" si="53"/>
        <v>2.3793029311292135E-2</v>
      </c>
      <c r="U167" s="77">
        <f t="shared" si="54"/>
        <v>31215</v>
      </c>
      <c r="V167" s="79">
        <f t="shared" si="55"/>
        <v>0.74568213850600795</v>
      </c>
      <c r="W167" s="81">
        <v>41861</v>
      </c>
      <c r="X167" s="89">
        <v>1513</v>
      </c>
      <c r="Y167" s="93">
        <f t="shared" si="56"/>
        <v>3.5419153966804784E-2</v>
      </c>
      <c r="Z167" s="89">
        <f t="shared" si="60"/>
        <v>41204</v>
      </c>
      <c r="AA167" s="93">
        <f t="shared" si="57"/>
        <v>0.96458084603319516</v>
      </c>
      <c r="AB167" s="97">
        <v>42717</v>
      </c>
      <c r="AC167" s="116">
        <v>2145</v>
      </c>
      <c r="AD167" s="114">
        <f t="shared" si="58"/>
        <v>4.9417131272174356E-2</v>
      </c>
      <c r="AE167" s="113">
        <f t="shared" si="61"/>
        <v>41261</v>
      </c>
      <c r="AF167" s="114">
        <f t="shared" si="59"/>
        <v>0.9505828687278256</v>
      </c>
      <c r="AG167" s="117">
        <v>43406</v>
      </c>
    </row>
    <row r="168" spans="1:33" x14ac:dyDescent="0.2">
      <c r="A168" s="14" t="s">
        <v>149</v>
      </c>
      <c r="B168" s="4" t="s">
        <v>150</v>
      </c>
      <c r="C168" s="31">
        <v>3450</v>
      </c>
      <c r="D168" s="32">
        <f t="shared" si="44"/>
        <v>0.20895160801889651</v>
      </c>
      <c r="E168" s="37">
        <v>68</v>
      </c>
      <c r="F168" s="32">
        <f t="shared" si="45"/>
        <v>4.118466476894192E-3</v>
      </c>
      <c r="G168" s="33">
        <f t="shared" si="46"/>
        <v>12993</v>
      </c>
      <c r="H168" s="32">
        <f t="shared" si="47"/>
        <v>0.78692992550420926</v>
      </c>
      <c r="I168" s="38">
        <v>16511</v>
      </c>
      <c r="J168" s="47">
        <v>3860</v>
      </c>
      <c r="K168" s="48">
        <f t="shared" si="48"/>
        <v>0.22914811516770556</v>
      </c>
      <c r="L168" s="51">
        <v>223</v>
      </c>
      <c r="M168" s="48">
        <f t="shared" si="49"/>
        <v>1.3238349658652419E-2</v>
      </c>
      <c r="N168" s="49">
        <f t="shared" si="50"/>
        <v>12762</v>
      </c>
      <c r="O168" s="48">
        <f t="shared" si="51"/>
        <v>0.75761353517364205</v>
      </c>
      <c r="P168" s="52">
        <v>16845</v>
      </c>
      <c r="Q168" s="75">
        <v>4288</v>
      </c>
      <c r="R168" s="79">
        <f t="shared" si="52"/>
        <v>0.24950541138135693</v>
      </c>
      <c r="S168" s="76">
        <v>454</v>
      </c>
      <c r="T168" s="79">
        <f t="shared" si="53"/>
        <v>2.641685092517165E-2</v>
      </c>
      <c r="U168" s="77">
        <f t="shared" si="54"/>
        <v>12444</v>
      </c>
      <c r="V168" s="79">
        <f t="shared" si="55"/>
        <v>0.72407773769347139</v>
      </c>
      <c r="W168" s="81">
        <v>17186</v>
      </c>
      <c r="X168" s="89">
        <v>704</v>
      </c>
      <c r="Y168" s="93">
        <f t="shared" si="56"/>
        <v>4.0141407230014824E-2</v>
      </c>
      <c r="Z168" s="89">
        <f t="shared" si="60"/>
        <v>16834</v>
      </c>
      <c r="AA168" s="93">
        <f t="shared" si="57"/>
        <v>0.9598585927699852</v>
      </c>
      <c r="AB168" s="97">
        <v>17538</v>
      </c>
      <c r="AC168" s="116">
        <v>906</v>
      </c>
      <c r="AD168" s="114">
        <f t="shared" si="58"/>
        <v>5.105088183918409E-2</v>
      </c>
      <c r="AE168" s="113">
        <f t="shared" si="61"/>
        <v>16841</v>
      </c>
      <c r="AF168" s="114">
        <f t="shared" si="59"/>
        <v>0.94894911816081595</v>
      </c>
      <c r="AG168" s="117">
        <v>17747</v>
      </c>
    </row>
    <row r="169" spans="1:33" x14ac:dyDescent="0.2">
      <c r="A169" s="14" t="s">
        <v>149</v>
      </c>
      <c r="B169" s="4" t="s">
        <v>151</v>
      </c>
      <c r="C169" s="31">
        <v>3076</v>
      </c>
      <c r="D169" s="32">
        <f t="shared" si="44"/>
        <v>0.20673432354324889</v>
      </c>
      <c r="E169" s="37">
        <v>71</v>
      </c>
      <c r="F169" s="32">
        <f t="shared" si="45"/>
        <v>4.7718260635795417E-3</v>
      </c>
      <c r="G169" s="33">
        <f t="shared" si="46"/>
        <v>11732</v>
      </c>
      <c r="H169" s="32">
        <f t="shared" si="47"/>
        <v>0.78849385039317155</v>
      </c>
      <c r="I169" s="38">
        <v>14879</v>
      </c>
      <c r="J169" s="47">
        <v>3437</v>
      </c>
      <c r="K169" s="48">
        <f t="shared" si="48"/>
        <v>0.22838726825702704</v>
      </c>
      <c r="L169" s="51">
        <v>254</v>
      </c>
      <c r="M169" s="48">
        <f t="shared" si="49"/>
        <v>1.6878197886902785E-2</v>
      </c>
      <c r="N169" s="49">
        <f t="shared" si="50"/>
        <v>11358</v>
      </c>
      <c r="O169" s="48">
        <f t="shared" si="51"/>
        <v>0.75473453385607014</v>
      </c>
      <c r="P169" s="52">
        <v>15049</v>
      </c>
      <c r="Q169" s="75">
        <v>3936</v>
      </c>
      <c r="R169" s="79">
        <f t="shared" si="52"/>
        <v>0.25561761267697103</v>
      </c>
      <c r="S169" s="76">
        <v>435</v>
      </c>
      <c r="T169" s="79">
        <f t="shared" si="53"/>
        <v>2.8250422132744511E-2</v>
      </c>
      <c r="U169" s="77">
        <f t="shared" si="54"/>
        <v>11027</v>
      </c>
      <c r="V169" s="79">
        <f t="shared" si="55"/>
        <v>0.71613196519028444</v>
      </c>
      <c r="W169" s="81">
        <v>15398</v>
      </c>
      <c r="X169" s="89">
        <v>663</v>
      </c>
      <c r="Y169" s="93">
        <f t="shared" si="56"/>
        <v>4.2221231611793926E-2</v>
      </c>
      <c r="Z169" s="89">
        <f t="shared" si="60"/>
        <v>15040</v>
      </c>
      <c r="AA169" s="93">
        <f t="shared" si="57"/>
        <v>0.95777876838820608</v>
      </c>
      <c r="AB169" s="97">
        <v>15703</v>
      </c>
      <c r="AC169" s="116">
        <v>890</v>
      </c>
      <c r="AD169" s="114">
        <f t="shared" si="58"/>
        <v>5.6048869576169787E-2</v>
      </c>
      <c r="AE169" s="113">
        <f t="shared" si="61"/>
        <v>14989</v>
      </c>
      <c r="AF169" s="114">
        <f t="shared" si="59"/>
        <v>0.94395113042383016</v>
      </c>
      <c r="AG169" s="117">
        <v>15879</v>
      </c>
    </row>
    <row r="170" spans="1:33" x14ac:dyDescent="0.2">
      <c r="A170" s="14" t="s">
        <v>149</v>
      </c>
      <c r="B170" s="4" t="s">
        <v>152</v>
      </c>
      <c r="C170" s="31">
        <v>1049</v>
      </c>
      <c r="D170" s="32">
        <f t="shared" si="44"/>
        <v>0.18722113153667677</v>
      </c>
      <c r="E170" s="37">
        <v>26</v>
      </c>
      <c r="F170" s="32">
        <f t="shared" si="45"/>
        <v>4.6403712296983757E-3</v>
      </c>
      <c r="G170" s="33">
        <f t="shared" si="46"/>
        <v>4528</v>
      </c>
      <c r="H170" s="32">
        <f t="shared" si="47"/>
        <v>0.80813849723362485</v>
      </c>
      <c r="I170" s="38">
        <v>5603</v>
      </c>
      <c r="J170" s="47">
        <v>1165</v>
      </c>
      <c r="K170" s="48">
        <f t="shared" si="48"/>
        <v>0.20381385584324702</v>
      </c>
      <c r="L170" s="51">
        <v>57</v>
      </c>
      <c r="M170" s="48">
        <f t="shared" si="49"/>
        <v>9.9720083974807559E-3</v>
      </c>
      <c r="N170" s="49">
        <f t="shared" si="50"/>
        <v>4494</v>
      </c>
      <c r="O170" s="48">
        <f t="shared" si="51"/>
        <v>0.78621413575927224</v>
      </c>
      <c r="P170" s="52">
        <v>5716</v>
      </c>
      <c r="Q170" s="75">
        <v>1282</v>
      </c>
      <c r="R170" s="79">
        <f t="shared" si="52"/>
        <v>0.22156930521949533</v>
      </c>
      <c r="S170" s="76">
        <v>107</v>
      </c>
      <c r="T170" s="79">
        <f t="shared" si="53"/>
        <v>1.8492913930176286E-2</v>
      </c>
      <c r="U170" s="77">
        <f t="shared" si="54"/>
        <v>4397</v>
      </c>
      <c r="V170" s="79">
        <f t="shared" si="55"/>
        <v>0.75993778085032837</v>
      </c>
      <c r="W170" s="81">
        <v>5786</v>
      </c>
      <c r="X170" s="89">
        <v>158</v>
      </c>
      <c r="Y170" s="93">
        <f t="shared" si="56"/>
        <v>2.7054794520547945E-2</v>
      </c>
      <c r="Z170" s="89">
        <f t="shared" si="60"/>
        <v>5682</v>
      </c>
      <c r="AA170" s="93">
        <f t="shared" si="57"/>
        <v>0.97294520547945207</v>
      </c>
      <c r="AB170" s="97">
        <v>5840</v>
      </c>
      <c r="AC170" s="116">
        <v>204</v>
      </c>
      <c r="AD170" s="114">
        <f t="shared" si="58"/>
        <v>3.4355001684068708E-2</v>
      </c>
      <c r="AE170" s="113">
        <f t="shared" si="61"/>
        <v>5734</v>
      </c>
      <c r="AF170" s="114">
        <f t="shared" si="59"/>
        <v>0.96564499831593131</v>
      </c>
      <c r="AG170" s="117">
        <v>5938</v>
      </c>
    </row>
    <row r="171" spans="1:33" x14ac:dyDescent="0.2">
      <c r="A171" s="14" t="s">
        <v>149</v>
      </c>
      <c r="B171" s="4" t="s">
        <v>153</v>
      </c>
      <c r="C171" s="31">
        <v>2446</v>
      </c>
      <c r="D171" s="32">
        <f t="shared" si="44"/>
        <v>0.18579567033801747</v>
      </c>
      <c r="E171" s="37">
        <v>48</v>
      </c>
      <c r="F171" s="32">
        <f t="shared" si="45"/>
        <v>3.6460311431826815E-3</v>
      </c>
      <c r="G171" s="33">
        <f t="shared" si="46"/>
        <v>10671</v>
      </c>
      <c r="H171" s="32">
        <f t="shared" si="47"/>
        <v>0.8105582985187999</v>
      </c>
      <c r="I171" s="38">
        <v>13165</v>
      </c>
      <c r="J171" s="47">
        <v>2752</v>
      </c>
      <c r="K171" s="48">
        <f t="shared" si="48"/>
        <v>0.20506706408345754</v>
      </c>
      <c r="L171" s="51">
        <v>175</v>
      </c>
      <c r="M171" s="48">
        <f t="shared" si="49"/>
        <v>1.3040238450074515E-2</v>
      </c>
      <c r="N171" s="49">
        <f t="shared" si="50"/>
        <v>10493</v>
      </c>
      <c r="O171" s="48">
        <f t="shared" si="51"/>
        <v>0.78189269746646795</v>
      </c>
      <c r="P171" s="52">
        <v>13420</v>
      </c>
      <c r="Q171" s="75">
        <v>3052</v>
      </c>
      <c r="R171" s="79">
        <f t="shared" si="52"/>
        <v>0.22375366568914956</v>
      </c>
      <c r="S171" s="76">
        <v>331</v>
      </c>
      <c r="T171" s="79">
        <f t="shared" si="53"/>
        <v>2.4266862170087975E-2</v>
      </c>
      <c r="U171" s="77">
        <f t="shared" si="54"/>
        <v>10257</v>
      </c>
      <c r="V171" s="79">
        <f t="shared" si="55"/>
        <v>0.75197947214076244</v>
      </c>
      <c r="W171" s="81">
        <v>13640</v>
      </c>
      <c r="X171" s="89">
        <v>503</v>
      </c>
      <c r="Y171" s="93">
        <f t="shared" si="56"/>
        <v>3.6132461748437615E-2</v>
      </c>
      <c r="Z171" s="89">
        <f t="shared" si="60"/>
        <v>13418</v>
      </c>
      <c r="AA171" s="93">
        <f t="shared" si="57"/>
        <v>0.96386753825156235</v>
      </c>
      <c r="AB171" s="97">
        <v>13921</v>
      </c>
      <c r="AC171" s="116">
        <v>664</v>
      </c>
      <c r="AD171" s="114">
        <f t="shared" si="58"/>
        <v>4.6932428611817928E-2</v>
      </c>
      <c r="AE171" s="113">
        <f t="shared" si="61"/>
        <v>13484</v>
      </c>
      <c r="AF171" s="114">
        <f t="shared" si="59"/>
        <v>0.9530675713881821</v>
      </c>
      <c r="AG171" s="117">
        <v>14148</v>
      </c>
    </row>
    <row r="172" spans="1:33" x14ac:dyDescent="0.2">
      <c r="A172" s="14" t="s">
        <v>149</v>
      </c>
      <c r="B172" s="4" t="s">
        <v>154</v>
      </c>
      <c r="C172" s="31">
        <v>1412</v>
      </c>
      <c r="D172" s="32">
        <f t="shared" si="44"/>
        <v>0.15918827508455469</v>
      </c>
      <c r="E172" s="37">
        <v>33</v>
      </c>
      <c r="F172" s="32">
        <f t="shared" si="45"/>
        <v>3.7204058624577228E-3</v>
      </c>
      <c r="G172" s="33">
        <f t="shared" si="46"/>
        <v>7425</v>
      </c>
      <c r="H172" s="32">
        <f t="shared" si="47"/>
        <v>0.83709131905298761</v>
      </c>
      <c r="I172" s="38">
        <v>8870</v>
      </c>
      <c r="J172" s="47">
        <v>1613</v>
      </c>
      <c r="K172" s="48">
        <f t="shared" si="48"/>
        <v>0.17970142602495542</v>
      </c>
      <c r="L172" s="51">
        <v>103</v>
      </c>
      <c r="M172" s="48">
        <f t="shared" si="49"/>
        <v>1.1475044563279857E-2</v>
      </c>
      <c r="N172" s="49">
        <f t="shared" si="50"/>
        <v>7260</v>
      </c>
      <c r="O172" s="48">
        <f t="shared" si="51"/>
        <v>0.80882352941176472</v>
      </c>
      <c r="P172" s="52">
        <v>8976</v>
      </c>
      <c r="Q172" s="75">
        <v>1820</v>
      </c>
      <c r="R172" s="79">
        <f t="shared" si="52"/>
        <v>0.19741837509491267</v>
      </c>
      <c r="S172" s="76">
        <v>219</v>
      </c>
      <c r="T172" s="79">
        <f t="shared" si="53"/>
        <v>2.3755287992190042E-2</v>
      </c>
      <c r="U172" s="77">
        <f t="shared" si="54"/>
        <v>7180</v>
      </c>
      <c r="V172" s="79">
        <f t="shared" si="55"/>
        <v>0.77882633691289727</v>
      </c>
      <c r="W172" s="81">
        <v>9219</v>
      </c>
      <c r="X172" s="89">
        <v>330</v>
      </c>
      <c r="Y172" s="93">
        <f t="shared" si="56"/>
        <v>3.5422928295405755E-2</v>
      </c>
      <c r="Z172" s="89">
        <f t="shared" si="60"/>
        <v>8986</v>
      </c>
      <c r="AA172" s="93">
        <f t="shared" si="57"/>
        <v>0.96457707170459428</v>
      </c>
      <c r="AB172" s="97">
        <v>9316</v>
      </c>
      <c r="AC172" s="116">
        <v>435</v>
      </c>
      <c r="AD172" s="114">
        <f t="shared" si="58"/>
        <v>4.5929680076021537E-2</v>
      </c>
      <c r="AE172" s="113">
        <f t="shared" si="61"/>
        <v>9036</v>
      </c>
      <c r="AF172" s="114">
        <f t="shared" si="59"/>
        <v>0.9540703199239785</v>
      </c>
      <c r="AG172" s="117">
        <v>9471</v>
      </c>
    </row>
    <row r="173" spans="1:33" x14ac:dyDescent="0.2">
      <c r="A173" s="14" t="s">
        <v>149</v>
      </c>
      <c r="B173" s="4" t="s">
        <v>155</v>
      </c>
      <c r="C173" s="31">
        <v>1210</v>
      </c>
      <c r="D173" s="32">
        <f t="shared" si="44"/>
        <v>0.13282107574094401</v>
      </c>
      <c r="E173" s="37">
        <v>17</v>
      </c>
      <c r="F173" s="32">
        <f t="shared" si="45"/>
        <v>1.8660812294182217E-3</v>
      </c>
      <c r="G173" s="33">
        <f t="shared" si="46"/>
        <v>7883</v>
      </c>
      <c r="H173" s="32">
        <f t="shared" si="47"/>
        <v>0.86531284302963773</v>
      </c>
      <c r="I173" s="38">
        <v>9110</v>
      </c>
      <c r="J173" s="47">
        <v>1422</v>
      </c>
      <c r="K173" s="48">
        <f t="shared" si="48"/>
        <v>0.15382951103418432</v>
      </c>
      <c r="L173" s="51">
        <v>92</v>
      </c>
      <c r="M173" s="48">
        <f t="shared" si="49"/>
        <v>9.9524015577672001E-3</v>
      </c>
      <c r="N173" s="49">
        <f t="shared" si="50"/>
        <v>7730</v>
      </c>
      <c r="O173" s="48">
        <f t="shared" si="51"/>
        <v>0.83621808740804848</v>
      </c>
      <c r="P173" s="52">
        <v>9244</v>
      </c>
      <c r="Q173" s="75">
        <v>1559</v>
      </c>
      <c r="R173" s="79">
        <f t="shared" si="52"/>
        <v>0.16805001616902016</v>
      </c>
      <c r="S173" s="76">
        <v>165</v>
      </c>
      <c r="T173" s="79">
        <f t="shared" si="53"/>
        <v>1.7785922173116309E-2</v>
      </c>
      <c r="U173" s="77">
        <f t="shared" si="54"/>
        <v>7553</v>
      </c>
      <c r="V173" s="79">
        <f t="shared" si="55"/>
        <v>0.81416406165786348</v>
      </c>
      <c r="W173" s="81">
        <v>9277</v>
      </c>
      <c r="X173" s="89">
        <v>250</v>
      </c>
      <c r="Y173" s="93">
        <f t="shared" si="56"/>
        <v>2.6907760198041114E-2</v>
      </c>
      <c r="Z173" s="89">
        <f t="shared" si="60"/>
        <v>9041</v>
      </c>
      <c r="AA173" s="93">
        <f t="shared" si="57"/>
        <v>0.97309223980195891</v>
      </c>
      <c r="AB173" s="97">
        <v>9291</v>
      </c>
      <c r="AC173" s="116">
        <v>366</v>
      </c>
      <c r="AD173" s="114">
        <f t="shared" si="58"/>
        <v>3.9015030380556447E-2</v>
      </c>
      <c r="AE173" s="113">
        <f t="shared" si="61"/>
        <v>9015</v>
      </c>
      <c r="AF173" s="114">
        <f t="shared" si="59"/>
        <v>0.96098496961944357</v>
      </c>
      <c r="AG173" s="117">
        <v>9381</v>
      </c>
    </row>
    <row r="174" spans="1:33" x14ac:dyDescent="0.2">
      <c r="A174" s="14" t="s">
        <v>149</v>
      </c>
      <c r="B174" s="4" t="s">
        <v>156</v>
      </c>
      <c r="C174" s="31">
        <v>762</v>
      </c>
      <c r="D174" s="32">
        <f t="shared" si="44"/>
        <v>0.15554194733619106</v>
      </c>
      <c r="E174" s="37">
        <v>12</v>
      </c>
      <c r="F174" s="32">
        <f t="shared" si="45"/>
        <v>2.449479485609308E-3</v>
      </c>
      <c r="G174" s="33">
        <f t="shared" si="46"/>
        <v>4125</v>
      </c>
      <c r="H174" s="32">
        <f t="shared" si="47"/>
        <v>0.84200857317819966</v>
      </c>
      <c r="I174" s="38">
        <v>4899</v>
      </c>
      <c r="J174" s="47">
        <v>835</v>
      </c>
      <c r="K174" s="48">
        <f t="shared" si="48"/>
        <v>0.16726762820512819</v>
      </c>
      <c r="L174" s="51">
        <v>74</v>
      </c>
      <c r="M174" s="48">
        <f t="shared" si="49"/>
        <v>1.4823717948717948E-2</v>
      </c>
      <c r="N174" s="49">
        <f t="shared" si="50"/>
        <v>4083</v>
      </c>
      <c r="O174" s="48">
        <f t="shared" si="51"/>
        <v>0.81790865384615385</v>
      </c>
      <c r="P174" s="52">
        <v>4992</v>
      </c>
      <c r="Q174" s="75">
        <v>941</v>
      </c>
      <c r="R174" s="79">
        <f t="shared" si="52"/>
        <v>0.18357393679282091</v>
      </c>
      <c r="S174" s="76">
        <v>132</v>
      </c>
      <c r="T174" s="79">
        <f t="shared" si="53"/>
        <v>2.575107296137339E-2</v>
      </c>
      <c r="U174" s="77">
        <f t="shared" si="54"/>
        <v>4053</v>
      </c>
      <c r="V174" s="79">
        <f t="shared" si="55"/>
        <v>0.79067499024580568</v>
      </c>
      <c r="W174" s="81">
        <v>5126</v>
      </c>
      <c r="X174" s="89">
        <v>210</v>
      </c>
      <c r="Y174" s="93">
        <f t="shared" si="56"/>
        <v>4.0392383150605886E-2</v>
      </c>
      <c r="Z174" s="89">
        <f t="shared" si="60"/>
        <v>4989</v>
      </c>
      <c r="AA174" s="93">
        <f t="shared" si="57"/>
        <v>0.95960761684939411</v>
      </c>
      <c r="AB174" s="97">
        <v>5199</v>
      </c>
      <c r="AC174" s="116">
        <v>279</v>
      </c>
      <c r="AD174" s="114">
        <f t="shared" si="58"/>
        <v>5.2860932171276999E-2</v>
      </c>
      <c r="AE174" s="113">
        <f t="shared" si="61"/>
        <v>4999</v>
      </c>
      <c r="AF174" s="114">
        <f t="shared" si="59"/>
        <v>0.94713906782872304</v>
      </c>
      <c r="AG174" s="117">
        <v>5278</v>
      </c>
    </row>
    <row r="175" spans="1:33" x14ac:dyDescent="0.2">
      <c r="A175" s="14" t="s">
        <v>149</v>
      </c>
      <c r="B175" s="4" t="s">
        <v>157</v>
      </c>
      <c r="C175" s="31">
        <v>710</v>
      </c>
      <c r="D175" s="32">
        <f t="shared" si="44"/>
        <v>0.11198738170347003</v>
      </c>
      <c r="E175" s="37">
        <v>17</v>
      </c>
      <c r="F175" s="32">
        <f t="shared" si="45"/>
        <v>2.6813880126182964E-3</v>
      </c>
      <c r="G175" s="33">
        <f t="shared" si="46"/>
        <v>5613</v>
      </c>
      <c r="H175" s="32">
        <f t="shared" si="47"/>
        <v>0.8853312302839117</v>
      </c>
      <c r="I175" s="38">
        <v>6340</v>
      </c>
      <c r="J175" s="47">
        <v>854</v>
      </c>
      <c r="K175" s="48">
        <f t="shared" si="48"/>
        <v>0.13260869565217392</v>
      </c>
      <c r="L175" s="51">
        <v>61</v>
      </c>
      <c r="M175" s="48">
        <f t="shared" si="49"/>
        <v>9.4720496894409936E-3</v>
      </c>
      <c r="N175" s="49">
        <f t="shared" si="50"/>
        <v>5525</v>
      </c>
      <c r="O175" s="48">
        <f t="shared" si="51"/>
        <v>0.85791925465838514</v>
      </c>
      <c r="P175" s="52">
        <v>6440</v>
      </c>
      <c r="Q175" s="75">
        <v>993</v>
      </c>
      <c r="R175" s="79">
        <f t="shared" si="52"/>
        <v>0.15419254658385093</v>
      </c>
      <c r="S175" s="76">
        <v>109</v>
      </c>
      <c r="T175" s="79">
        <f t="shared" si="53"/>
        <v>1.6925465838509318E-2</v>
      </c>
      <c r="U175" s="77">
        <f t="shared" si="54"/>
        <v>5338</v>
      </c>
      <c r="V175" s="79">
        <f t="shared" si="55"/>
        <v>0.82888198757763976</v>
      </c>
      <c r="W175" s="81">
        <v>6440</v>
      </c>
      <c r="X175" s="89">
        <v>176</v>
      </c>
      <c r="Y175" s="93">
        <f t="shared" si="56"/>
        <v>2.6981450252951095E-2</v>
      </c>
      <c r="Z175" s="89">
        <f t="shared" si="60"/>
        <v>6347</v>
      </c>
      <c r="AA175" s="93">
        <f t="shared" si="57"/>
        <v>0.97301854974704893</v>
      </c>
      <c r="AB175" s="97">
        <v>6523</v>
      </c>
      <c r="AC175" s="116">
        <v>227</v>
      </c>
      <c r="AD175" s="114">
        <f t="shared" si="58"/>
        <v>3.5041679530719357E-2</v>
      </c>
      <c r="AE175" s="113">
        <f t="shared" si="61"/>
        <v>6251</v>
      </c>
      <c r="AF175" s="114">
        <f t="shared" si="59"/>
        <v>0.96495832046928065</v>
      </c>
      <c r="AG175" s="117">
        <v>6478</v>
      </c>
    </row>
    <row r="176" spans="1:33" x14ac:dyDescent="0.2">
      <c r="A176" s="14" t="s">
        <v>149</v>
      </c>
      <c r="B176" s="4" t="s">
        <v>158</v>
      </c>
      <c r="C176" s="31">
        <v>1095</v>
      </c>
      <c r="D176" s="32">
        <f t="shared" si="44"/>
        <v>0.14633168515301351</v>
      </c>
      <c r="E176" s="37">
        <v>17</v>
      </c>
      <c r="F176" s="32">
        <f t="shared" si="45"/>
        <v>2.2718161165308031E-3</v>
      </c>
      <c r="G176" s="33">
        <f t="shared" si="46"/>
        <v>6371</v>
      </c>
      <c r="H176" s="32">
        <f t="shared" si="47"/>
        <v>0.85139649873045575</v>
      </c>
      <c r="I176" s="38">
        <v>7483</v>
      </c>
      <c r="J176" s="47">
        <v>1250</v>
      </c>
      <c r="K176" s="48">
        <f t="shared" si="48"/>
        <v>0.16380553007469531</v>
      </c>
      <c r="L176" s="51">
        <v>91</v>
      </c>
      <c r="M176" s="48">
        <f t="shared" si="49"/>
        <v>1.192504258943782E-2</v>
      </c>
      <c r="N176" s="49">
        <f t="shared" si="50"/>
        <v>6290</v>
      </c>
      <c r="O176" s="48">
        <f t="shared" si="51"/>
        <v>0.82426942733586683</v>
      </c>
      <c r="P176" s="52">
        <v>7631</v>
      </c>
      <c r="Q176" s="75">
        <v>1438</v>
      </c>
      <c r="R176" s="79">
        <f t="shared" si="52"/>
        <v>0.18614886731391586</v>
      </c>
      <c r="S176" s="76">
        <v>158</v>
      </c>
      <c r="T176" s="79">
        <f t="shared" si="53"/>
        <v>2.0453074433656959E-2</v>
      </c>
      <c r="U176" s="77">
        <f t="shared" si="54"/>
        <v>6129</v>
      </c>
      <c r="V176" s="79">
        <f t="shared" si="55"/>
        <v>0.79339805825242715</v>
      </c>
      <c r="W176" s="81">
        <v>7725</v>
      </c>
      <c r="X176" s="89">
        <v>214</v>
      </c>
      <c r="Y176" s="93">
        <f t="shared" si="56"/>
        <v>2.7362229893875465E-2</v>
      </c>
      <c r="Z176" s="89">
        <f t="shared" si="60"/>
        <v>7607</v>
      </c>
      <c r="AA176" s="93">
        <f t="shared" si="57"/>
        <v>0.97263777010612451</v>
      </c>
      <c r="AB176" s="97">
        <v>7821</v>
      </c>
      <c r="AC176" s="116">
        <v>306</v>
      </c>
      <c r="AD176" s="114">
        <f t="shared" si="58"/>
        <v>3.8906547997457089E-2</v>
      </c>
      <c r="AE176" s="113">
        <f t="shared" si="61"/>
        <v>7559</v>
      </c>
      <c r="AF176" s="114">
        <f t="shared" si="59"/>
        <v>0.96109345200254293</v>
      </c>
      <c r="AG176" s="117">
        <v>7865</v>
      </c>
    </row>
    <row r="177" spans="1:33" x14ac:dyDescent="0.2">
      <c r="A177" s="14" t="s">
        <v>149</v>
      </c>
      <c r="B177" s="4" t="s">
        <v>159</v>
      </c>
      <c r="C177" s="31">
        <v>331</v>
      </c>
      <c r="D177" s="32">
        <f t="shared" si="44"/>
        <v>0.1159369527145359</v>
      </c>
      <c r="E177" s="37">
        <v>5</v>
      </c>
      <c r="F177" s="32">
        <f t="shared" si="45"/>
        <v>1.7513134851138354E-3</v>
      </c>
      <c r="G177" s="33">
        <f t="shared" si="46"/>
        <v>2519</v>
      </c>
      <c r="H177" s="32">
        <f t="shared" si="47"/>
        <v>0.88231173380035022</v>
      </c>
      <c r="I177" s="38">
        <v>2855</v>
      </c>
      <c r="J177" s="47">
        <v>387</v>
      </c>
      <c r="K177" s="48">
        <f t="shared" si="48"/>
        <v>0.13489020564656676</v>
      </c>
      <c r="L177" s="51">
        <v>23</v>
      </c>
      <c r="M177" s="48">
        <f t="shared" si="49"/>
        <v>8.0167305681422101E-3</v>
      </c>
      <c r="N177" s="49">
        <f t="shared" si="50"/>
        <v>2459</v>
      </c>
      <c r="O177" s="48">
        <f t="shared" si="51"/>
        <v>0.85709306378529104</v>
      </c>
      <c r="P177" s="52">
        <v>2869</v>
      </c>
      <c r="Q177" s="75">
        <v>428</v>
      </c>
      <c r="R177" s="79">
        <f t="shared" si="52"/>
        <v>0.1467764060356653</v>
      </c>
      <c r="S177" s="76">
        <v>42</v>
      </c>
      <c r="T177" s="79">
        <f t="shared" si="53"/>
        <v>1.4403292181069959E-2</v>
      </c>
      <c r="U177" s="77">
        <f t="shared" si="54"/>
        <v>2446</v>
      </c>
      <c r="V177" s="79">
        <f t="shared" si="55"/>
        <v>0.83882030178326472</v>
      </c>
      <c r="W177" s="81">
        <v>2916</v>
      </c>
      <c r="X177" s="89">
        <v>56</v>
      </c>
      <c r="Y177" s="93">
        <f t="shared" si="56"/>
        <v>1.9106107130672127E-2</v>
      </c>
      <c r="Z177" s="89">
        <f t="shared" si="60"/>
        <v>2875</v>
      </c>
      <c r="AA177" s="93">
        <f t="shared" si="57"/>
        <v>0.98089389286932782</v>
      </c>
      <c r="AB177" s="97">
        <v>2931</v>
      </c>
      <c r="AC177" s="116">
        <v>79</v>
      </c>
      <c r="AD177" s="114">
        <f t="shared" si="58"/>
        <v>2.6788741946422515E-2</v>
      </c>
      <c r="AE177" s="113">
        <f t="shared" si="61"/>
        <v>2870</v>
      </c>
      <c r="AF177" s="114">
        <f t="shared" si="59"/>
        <v>0.97321125805357744</v>
      </c>
      <c r="AG177" s="117">
        <v>2949</v>
      </c>
    </row>
    <row r="178" spans="1:33" x14ac:dyDescent="0.2">
      <c r="A178" s="14" t="s">
        <v>149</v>
      </c>
      <c r="B178" s="4" t="s">
        <v>160</v>
      </c>
      <c r="C178" s="31">
        <v>442</v>
      </c>
      <c r="D178" s="32">
        <f t="shared" si="44"/>
        <v>0.11368312757201646</v>
      </c>
      <c r="E178" s="37">
        <v>8</v>
      </c>
      <c r="F178" s="32">
        <f t="shared" si="45"/>
        <v>2.05761316872428E-3</v>
      </c>
      <c r="G178" s="33">
        <f t="shared" si="46"/>
        <v>3438</v>
      </c>
      <c r="H178" s="32">
        <f t="shared" si="47"/>
        <v>0.8842592592592593</v>
      </c>
      <c r="I178" s="38">
        <v>3888</v>
      </c>
      <c r="J178" s="47">
        <v>489</v>
      </c>
      <c r="K178" s="48">
        <f t="shared" si="48"/>
        <v>0.1246177370030581</v>
      </c>
      <c r="L178" s="51">
        <v>22</v>
      </c>
      <c r="M178" s="48">
        <f t="shared" si="49"/>
        <v>5.6065239551478085E-3</v>
      </c>
      <c r="N178" s="49">
        <f t="shared" si="50"/>
        <v>3413</v>
      </c>
      <c r="O178" s="48">
        <f t="shared" si="51"/>
        <v>0.86977573904179406</v>
      </c>
      <c r="P178" s="52">
        <v>3924</v>
      </c>
      <c r="Q178" s="75">
        <v>550</v>
      </c>
      <c r="R178" s="79">
        <f t="shared" si="52"/>
        <v>0.14208214931542237</v>
      </c>
      <c r="S178" s="76">
        <v>56</v>
      </c>
      <c r="T178" s="79">
        <f t="shared" si="53"/>
        <v>1.4466546112115732E-2</v>
      </c>
      <c r="U178" s="77">
        <f t="shared" si="54"/>
        <v>3265</v>
      </c>
      <c r="V178" s="79">
        <f t="shared" si="55"/>
        <v>0.84345130457246187</v>
      </c>
      <c r="W178" s="81">
        <v>3871</v>
      </c>
      <c r="X178" s="89">
        <v>82</v>
      </c>
      <c r="Y178" s="93">
        <f t="shared" si="56"/>
        <v>2.0843924758515507E-2</v>
      </c>
      <c r="Z178" s="89">
        <f t="shared" si="60"/>
        <v>3852</v>
      </c>
      <c r="AA178" s="93">
        <f t="shared" si="57"/>
        <v>0.97915607524148451</v>
      </c>
      <c r="AB178" s="97">
        <v>3934</v>
      </c>
      <c r="AC178" s="116">
        <v>113</v>
      </c>
      <c r="AD178" s="114">
        <f t="shared" si="58"/>
        <v>2.8556987616881475E-2</v>
      </c>
      <c r="AE178" s="113">
        <f t="shared" si="61"/>
        <v>3844</v>
      </c>
      <c r="AF178" s="114">
        <f t="shared" si="59"/>
        <v>0.97144301238311848</v>
      </c>
      <c r="AG178" s="117">
        <v>3957</v>
      </c>
    </row>
    <row r="179" spans="1:33" x14ac:dyDescent="0.2">
      <c r="A179" s="14" t="s">
        <v>149</v>
      </c>
      <c r="B179" s="4" t="s">
        <v>161</v>
      </c>
      <c r="C179" s="31">
        <v>2390</v>
      </c>
      <c r="D179" s="32">
        <f t="shared" si="44"/>
        <v>0.17651403249630723</v>
      </c>
      <c r="E179" s="37">
        <v>50</v>
      </c>
      <c r="F179" s="32">
        <f t="shared" si="45"/>
        <v>3.692762186115214E-3</v>
      </c>
      <c r="G179" s="33">
        <f t="shared" si="46"/>
        <v>11100</v>
      </c>
      <c r="H179" s="32">
        <f t="shared" si="47"/>
        <v>0.8197932053175776</v>
      </c>
      <c r="I179" s="38">
        <v>13540</v>
      </c>
      <c r="J179" s="47">
        <v>2757</v>
      </c>
      <c r="K179" s="48">
        <f t="shared" si="48"/>
        <v>0.19798922800718133</v>
      </c>
      <c r="L179" s="51">
        <v>179</v>
      </c>
      <c r="M179" s="48">
        <f t="shared" si="49"/>
        <v>1.2854578096947936E-2</v>
      </c>
      <c r="N179" s="49">
        <f t="shared" si="50"/>
        <v>10989</v>
      </c>
      <c r="O179" s="48">
        <f t="shared" si="51"/>
        <v>0.78915619389587077</v>
      </c>
      <c r="P179" s="52">
        <v>13925</v>
      </c>
      <c r="Q179" s="75">
        <v>3165</v>
      </c>
      <c r="R179" s="79">
        <f t="shared" si="52"/>
        <v>0.22115854936761931</v>
      </c>
      <c r="S179" s="76">
        <v>345</v>
      </c>
      <c r="T179" s="79">
        <f t="shared" si="53"/>
        <v>2.4107330025854239E-2</v>
      </c>
      <c r="U179" s="77">
        <f t="shared" si="54"/>
        <v>10801</v>
      </c>
      <c r="V179" s="79">
        <f t="shared" si="55"/>
        <v>0.75473412060652645</v>
      </c>
      <c r="W179" s="81">
        <v>14311</v>
      </c>
      <c r="X179" s="89">
        <v>546</v>
      </c>
      <c r="Y179" s="93">
        <f t="shared" si="56"/>
        <v>3.6874451273046532E-2</v>
      </c>
      <c r="Z179" s="89">
        <f t="shared" si="60"/>
        <v>14261</v>
      </c>
      <c r="AA179" s="93">
        <f t="shared" si="57"/>
        <v>0.96312554872695344</v>
      </c>
      <c r="AB179" s="97">
        <v>14807</v>
      </c>
      <c r="AC179" s="116">
        <v>758</v>
      </c>
      <c r="AD179" s="114">
        <f t="shared" si="58"/>
        <v>4.9953868459206539E-2</v>
      </c>
      <c r="AE179" s="113">
        <f t="shared" si="61"/>
        <v>14416</v>
      </c>
      <c r="AF179" s="114">
        <f t="shared" si="59"/>
        <v>0.95004613154079343</v>
      </c>
      <c r="AG179" s="117">
        <v>15174</v>
      </c>
    </row>
    <row r="180" spans="1:33" x14ac:dyDescent="0.2">
      <c r="A180" s="14" t="s">
        <v>149</v>
      </c>
      <c r="B180" s="4" t="s">
        <v>162</v>
      </c>
      <c r="C180" s="31">
        <v>3710</v>
      </c>
      <c r="D180" s="32">
        <f t="shared" si="44"/>
        <v>0.19886363636363635</v>
      </c>
      <c r="E180" s="37">
        <v>57</v>
      </c>
      <c r="F180" s="32">
        <f t="shared" si="45"/>
        <v>3.0553173241852486E-3</v>
      </c>
      <c r="G180" s="33">
        <f t="shared" si="46"/>
        <v>14889</v>
      </c>
      <c r="H180" s="32">
        <f t="shared" si="47"/>
        <v>0.79808104631217835</v>
      </c>
      <c r="I180" s="38">
        <v>18656</v>
      </c>
      <c r="J180" s="47">
        <v>4245</v>
      </c>
      <c r="K180" s="48">
        <f t="shared" si="48"/>
        <v>0.22326829011728816</v>
      </c>
      <c r="L180" s="51">
        <v>194</v>
      </c>
      <c r="M180" s="48">
        <f t="shared" si="49"/>
        <v>1.0203544942933782E-2</v>
      </c>
      <c r="N180" s="49">
        <f t="shared" si="50"/>
        <v>14574</v>
      </c>
      <c r="O180" s="48">
        <f t="shared" si="51"/>
        <v>0.76652816493977805</v>
      </c>
      <c r="P180" s="52">
        <v>19013</v>
      </c>
      <c r="Q180" s="75">
        <v>4775</v>
      </c>
      <c r="R180" s="79">
        <f t="shared" si="52"/>
        <v>0.24753758424053915</v>
      </c>
      <c r="S180" s="76">
        <v>389</v>
      </c>
      <c r="T180" s="79">
        <f t="shared" si="53"/>
        <v>2.0165889061689996E-2</v>
      </c>
      <c r="U180" s="77">
        <f t="shared" si="54"/>
        <v>14126</v>
      </c>
      <c r="V180" s="79">
        <f t="shared" si="55"/>
        <v>0.7322965266977709</v>
      </c>
      <c r="W180" s="81">
        <v>19290</v>
      </c>
      <c r="X180" s="89">
        <v>641</v>
      </c>
      <c r="Y180" s="93">
        <f t="shared" si="56"/>
        <v>3.2511665652262121E-2</v>
      </c>
      <c r="Z180" s="89">
        <f t="shared" si="60"/>
        <v>19075</v>
      </c>
      <c r="AA180" s="93">
        <f t="shared" si="57"/>
        <v>0.96748833434773784</v>
      </c>
      <c r="AB180" s="97">
        <v>19716</v>
      </c>
      <c r="AC180" s="116">
        <v>985</v>
      </c>
      <c r="AD180" s="114">
        <f t="shared" si="58"/>
        <v>4.9107587994815037E-2</v>
      </c>
      <c r="AE180" s="113">
        <f t="shared" si="61"/>
        <v>19073</v>
      </c>
      <c r="AF180" s="114">
        <f t="shared" si="59"/>
        <v>0.95089241200518493</v>
      </c>
      <c r="AG180" s="117">
        <v>20058</v>
      </c>
    </row>
    <row r="181" spans="1:33" x14ac:dyDescent="0.2">
      <c r="A181" s="14" t="s">
        <v>149</v>
      </c>
      <c r="B181" s="4" t="s">
        <v>163</v>
      </c>
      <c r="C181" s="31">
        <v>761</v>
      </c>
      <c r="D181" s="32">
        <f t="shared" si="44"/>
        <v>0.12730010036801606</v>
      </c>
      <c r="E181" s="37">
        <v>16</v>
      </c>
      <c r="F181" s="32">
        <f t="shared" si="45"/>
        <v>2.6764804282368685E-3</v>
      </c>
      <c r="G181" s="33">
        <f t="shared" si="46"/>
        <v>5201</v>
      </c>
      <c r="H181" s="32">
        <f t="shared" si="47"/>
        <v>0.87002341920374704</v>
      </c>
      <c r="I181" s="38">
        <v>5978</v>
      </c>
      <c r="J181" s="47">
        <v>880</v>
      </c>
      <c r="K181" s="48">
        <f t="shared" si="48"/>
        <v>0.14521452145214522</v>
      </c>
      <c r="L181" s="51">
        <v>44</v>
      </c>
      <c r="M181" s="48">
        <f t="shared" si="49"/>
        <v>7.2607260726072608E-3</v>
      </c>
      <c r="N181" s="49">
        <f t="shared" si="50"/>
        <v>5136</v>
      </c>
      <c r="O181" s="48">
        <f t="shared" si="51"/>
        <v>0.8475247524752475</v>
      </c>
      <c r="P181" s="52">
        <v>6060</v>
      </c>
      <c r="Q181" s="75">
        <v>1046</v>
      </c>
      <c r="R181" s="79">
        <f t="shared" si="52"/>
        <v>0.16939271255060728</v>
      </c>
      <c r="S181" s="76">
        <v>94</v>
      </c>
      <c r="T181" s="79">
        <f t="shared" si="53"/>
        <v>1.5222672064777327E-2</v>
      </c>
      <c r="U181" s="77">
        <f t="shared" si="54"/>
        <v>5035</v>
      </c>
      <c r="V181" s="79">
        <f t="shared" si="55"/>
        <v>0.81538461538461537</v>
      </c>
      <c r="W181" s="81">
        <v>6175</v>
      </c>
      <c r="X181" s="89">
        <v>146</v>
      </c>
      <c r="Y181" s="93">
        <f t="shared" si="56"/>
        <v>2.3222522665818354E-2</v>
      </c>
      <c r="Z181" s="89">
        <f t="shared" si="60"/>
        <v>6141</v>
      </c>
      <c r="AA181" s="93">
        <f t="shared" si="57"/>
        <v>0.97677747733418163</v>
      </c>
      <c r="AB181" s="97">
        <v>6287</v>
      </c>
      <c r="AC181" s="116">
        <v>226</v>
      </c>
      <c r="AD181" s="114">
        <f t="shared" si="58"/>
        <v>3.5082272586153367E-2</v>
      </c>
      <c r="AE181" s="113">
        <f t="shared" si="61"/>
        <v>6216</v>
      </c>
      <c r="AF181" s="114">
        <f t="shared" si="59"/>
        <v>0.96491772741384663</v>
      </c>
      <c r="AG181" s="117">
        <v>6442</v>
      </c>
    </row>
    <row r="182" spans="1:33" x14ac:dyDescent="0.2">
      <c r="A182" s="14" t="s">
        <v>149</v>
      </c>
      <c r="B182" s="4" t="s">
        <v>164</v>
      </c>
      <c r="C182" s="31">
        <v>814</v>
      </c>
      <c r="D182" s="32">
        <f t="shared" si="44"/>
        <v>0.17289719626168223</v>
      </c>
      <c r="E182" s="37">
        <v>11</v>
      </c>
      <c r="F182" s="32">
        <f t="shared" si="45"/>
        <v>2.3364485981308409E-3</v>
      </c>
      <c r="G182" s="33">
        <f t="shared" si="46"/>
        <v>3883</v>
      </c>
      <c r="H182" s="32">
        <f t="shared" si="47"/>
        <v>0.82476635514018692</v>
      </c>
      <c r="I182" s="38">
        <v>4708</v>
      </c>
      <c r="J182" s="47">
        <v>937</v>
      </c>
      <c r="K182" s="48">
        <f t="shared" si="48"/>
        <v>0.19403603230482502</v>
      </c>
      <c r="L182" s="51">
        <v>39</v>
      </c>
      <c r="M182" s="48">
        <f t="shared" si="49"/>
        <v>8.0762062538827922E-3</v>
      </c>
      <c r="N182" s="49">
        <f t="shared" si="50"/>
        <v>3853</v>
      </c>
      <c r="O182" s="48">
        <f t="shared" si="51"/>
        <v>0.79788776144129214</v>
      </c>
      <c r="P182" s="52">
        <v>4829</v>
      </c>
      <c r="Q182" s="75">
        <v>1038</v>
      </c>
      <c r="R182" s="79">
        <f t="shared" si="52"/>
        <v>0.21187997550520515</v>
      </c>
      <c r="S182" s="76">
        <v>78</v>
      </c>
      <c r="T182" s="79">
        <f t="shared" si="53"/>
        <v>1.5921616656460504E-2</v>
      </c>
      <c r="U182" s="77">
        <f t="shared" si="54"/>
        <v>3783</v>
      </c>
      <c r="V182" s="79">
        <f t="shared" si="55"/>
        <v>0.77219840783833438</v>
      </c>
      <c r="W182" s="81">
        <v>4899</v>
      </c>
      <c r="X182" s="89">
        <v>108</v>
      </c>
      <c r="Y182" s="93">
        <f t="shared" si="56"/>
        <v>2.1377672209026127E-2</v>
      </c>
      <c r="Z182" s="89">
        <f t="shared" si="60"/>
        <v>4944</v>
      </c>
      <c r="AA182" s="93">
        <f t="shared" si="57"/>
        <v>0.97862232779097391</v>
      </c>
      <c r="AB182" s="97">
        <v>5052</v>
      </c>
      <c r="AC182" s="116">
        <v>198</v>
      </c>
      <c r="AD182" s="114">
        <f t="shared" si="58"/>
        <v>3.8611544461778474E-2</v>
      </c>
      <c r="AE182" s="113">
        <f t="shared" si="61"/>
        <v>4930</v>
      </c>
      <c r="AF182" s="114">
        <f t="shared" si="59"/>
        <v>0.9613884555382215</v>
      </c>
      <c r="AG182" s="117">
        <v>5128</v>
      </c>
    </row>
    <row r="183" spans="1:33" x14ac:dyDescent="0.2">
      <c r="A183" s="14" t="s">
        <v>149</v>
      </c>
      <c r="B183" s="4" t="s">
        <v>165</v>
      </c>
      <c r="C183" s="31">
        <v>509</v>
      </c>
      <c r="D183" s="32">
        <f t="shared" si="44"/>
        <v>0.15447647951441579</v>
      </c>
      <c r="E183" s="37">
        <v>7</v>
      </c>
      <c r="F183" s="32">
        <f t="shared" si="45"/>
        <v>2.1244309559939304E-3</v>
      </c>
      <c r="G183" s="33">
        <f t="shared" si="46"/>
        <v>2779</v>
      </c>
      <c r="H183" s="32">
        <f t="shared" si="47"/>
        <v>0.84339908952959031</v>
      </c>
      <c r="I183" s="38">
        <v>3295</v>
      </c>
      <c r="J183" s="47">
        <v>553</v>
      </c>
      <c r="K183" s="48">
        <f t="shared" si="48"/>
        <v>0.16517323775388293</v>
      </c>
      <c r="L183" s="51">
        <v>38</v>
      </c>
      <c r="M183" s="48">
        <f t="shared" si="49"/>
        <v>1.1350059737156512E-2</v>
      </c>
      <c r="N183" s="49">
        <f t="shared" si="50"/>
        <v>2757</v>
      </c>
      <c r="O183" s="48">
        <f t="shared" si="51"/>
        <v>0.82347670250896055</v>
      </c>
      <c r="P183" s="52">
        <v>3348</v>
      </c>
      <c r="Q183" s="75">
        <v>624</v>
      </c>
      <c r="R183" s="79">
        <f t="shared" si="52"/>
        <v>0.18505338078291814</v>
      </c>
      <c r="S183" s="76">
        <v>64</v>
      </c>
      <c r="T183" s="79">
        <f t="shared" si="53"/>
        <v>1.8979833926453145E-2</v>
      </c>
      <c r="U183" s="77">
        <f t="shared" si="54"/>
        <v>2684</v>
      </c>
      <c r="V183" s="79">
        <f t="shared" si="55"/>
        <v>0.7959667852906287</v>
      </c>
      <c r="W183" s="81">
        <v>3372</v>
      </c>
      <c r="X183" s="89">
        <v>87</v>
      </c>
      <c r="Y183" s="93">
        <f t="shared" si="56"/>
        <v>2.5633470830878021E-2</v>
      </c>
      <c r="Z183" s="89">
        <f t="shared" si="60"/>
        <v>3307</v>
      </c>
      <c r="AA183" s="93">
        <f t="shared" si="57"/>
        <v>0.97436652916912203</v>
      </c>
      <c r="AB183" s="97">
        <v>3394</v>
      </c>
      <c r="AC183" s="116">
        <v>116</v>
      </c>
      <c r="AD183" s="114">
        <f t="shared" si="58"/>
        <v>3.3545401966454599E-2</v>
      </c>
      <c r="AE183" s="113">
        <f t="shared" si="61"/>
        <v>3342</v>
      </c>
      <c r="AF183" s="114">
        <f t="shared" si="59"/>
        <v>0.96645459803354539</v>
      </c>
      <c r="AG183" s="117">
        <v>3458</v>
      </c>
    </row>
    <row r="184" spans="1:33" x14ac:dyDescent="0.2">
      <c r="A184" s="14" t="s">
        <v>149</v>
      </c>
      <c r="B184" s="4" t="s">
        <v>166</v>
      </c>
      <c r="C184" s="31">
        <v>368</v>
      </c>
      <c r="D184" s="32">
        <f t="shared" si="44"/>
        <v>0.10823529411764705</v>
      </c>
      <c r="E184" s="37">
        <v>4</v>
      </c>
      <c r="F184" s="32">
        <f t="shared" si="45"/>
        <v>1.176470588235294E-3</v>
      </c>
      <c r="G184" s="33">
        <f t="shared" si="46"/>
        <v>3028</v>
      </c>
      <c r="H184" s="32">
        <f t="shared" si="47"/>
        <v>0.89058823529411768</v>
      </c>
      <c r="I184" s="38">
        <v>3400</v>
      </c>
      <c r="J184" s="47">
        <v>412</v>
      </c>
      <c r="K184" s="48">
        <f t="shared" si="48"/>
        <v>0.12053832650672908</v>
      </c>
      <c r="L184" s="51">
        <v>25</v>
      </c>
      <c r="M184" s="48">
        <f t="shared" si="49"/>
        <v>7.3142188414277356E-3</v>
      </c>
      <c r="N184" s="49">
        <f t="shared" si="50"/>
        <v>2981</v>
      </c>
      <c r="O184" s="48">
        <f t="shared" si="51"/>
        <v>0.87214745465184318</v>
      </c>
      <c r="P184" s="52">
        <v>3418</v>
      </c>
      <c r="Q184" s="75">
        <v>498</v>
      </c>
      <c r="R184" s="79">
        <f t="shared" si="52"/>
        <v>0.14426419466975665</v>
      </c>
      <c r="S184" s="76">
        <v>54</v>
      </c>
      <c r="T184" s="79">
        <f t="shared" si="53"/>
        <v>1.5643105446118192E-2</v>
      </c>
      <c r="U184" s="77">
        <f t="shared" si="54"/>
        <v>2900</v>
      </c>
      <c r="V184" s="79">
        <f t="shared" si="55"/>
        <v>0.84009269988412516</v>
      </c>
      <c r="W184" s="81">
        <v>3452</v>
      </c>
      <c r="X184" s="89">
        <v>72</v>
      </c>
      <c r="Y184" s="93">
        <f t="shared" si="56"/>
        <v>2.0442930153321975E-2</v>
      </c>
      <c r="Z184" s="89">
        <f t="shared" si="60"/>
        <v>3450</v>
      </c>
      <c r="AA184" s="93">
        <f t="shared" si="57"/>
        <v>0.97955706984667801</v>
      </c>
      <c r="AB184" s="97">
        <v>3522</v>
      </c>
      <c r="AC184" s="116">
        <v>96</v>
      </c>
      <c r="AD184" s="114">
        <f t="shared" si="58"/>
        <v>2.7241770715096481E-2</v>
      </c>
      <c r="AE184" s="113">
        <f t="shared" si="61"/>
        <v>3428</v>
      </c>
      <c r="AF184" s="114">
        <f t="shared" si="59"/>
        <v>0.97275822928490352</v>
      </c>
      <c r="AG184" s="117">
        <v>3524</v>
      </c>
    </row>
    <row r="185" spans="1:33" x14ac:dyDescent="0.2">
      <c r="A185" s="14" t="s">
        <v>149</v>
      </c>
      <c r="B185" s="4" t="s">
        <v>167</v>
      </c>
      <c r="C185" s="31">
        <v>478</v>
      </c>
      <c r="D185" s="32">
        <f t="shared" si="44"/>
        <v>0.1257563799000263</v>
      </c>
      <c r="E185" s="37">
        <v>11</v>
      </c>
      <c r="F185" s="32">
        <f t="shared" si="45"/>
        <v>2.8939752696658773E-3</v>
      </c>
      <c r="G185" s="33">
        <f t="shared" si="46"/>
        <v>3312</v>
      </c>
      <c r="H185" s="32">
        <f t="shared" si="47"/>
        <v>0.87134964483030786</v>
      </c>
      <c r="I185" s="38">
        <v>3801</v>
      </c>
      <c r="J185" s="47">
        <v>538</v>
      </c>
      <c r="K185" s="48">
        <f t="shared" si="48"/>
        <v>0.138659793814433</v>
      </c>
      <c r="L185" s="51">
        <v>41</v>
      </c>
      <c r="M185" s="48">
        <f t="shared" si="49"/>
        <v>1.0567010309278351E-2</v>
      </c>
      <c r="N185" s="49">
        <f t="shared" si="50"/>
        <v>3301</v>
      </c>
      <c r="O185" s="48">
        <f t="shared" si="51"/>
        <v>0.85077319587628863</v>
      </c>
      <c r="P185" s="52">
        <v>3880</v>
      </c>
      <c r="Q185" s="75">
        <v>624</v>
      </c>
      <c r="R185" s="79">
        <f t="shared" si="52"/>
        <v>0.15773508594539939</v>
      </c>
      <c r="S185" s="76">
        <v>84</v>
      </c>
      <c r="T185" s="79">
        <f t="shared" si="53"/>
        <v>2.1233569261880688E-2</v>
      </c>
      <c r="U185" s="77">
        <f t="shared" si="54"/>
        <v>3248</v>
      </c>
      <c r="V185" s="79">
        <f t="shared" si="55"/>
        <v>0.82103134479271989</v>
      </c>
      <c r="W185" s="81">
        <v>3956</v>
      </c>
      <c r="X185" s="89">
        <v>124</v>
      </c>
      <c r="Y185" s="93">
        <f t="shared" si="56"/>
        <v>3.0723488602576808E-2</v>
      </c>
      <c r="Z185" s="89">
        <f t="shared" si="60"/>
        <v>3912</v>
      </c>
      <c r="AA185" s="93">
        <f t="shared" si="57"/>
        <v>0.96927651139742321</v>
      </c>
      <c r="AB185" s="97">
        <v>4036</v>
      </c>
      <c r="AC185" s="116">
        <v>164</v>
      </c>
      <c r="AD185" s="114">
        <f t="shared" si="58"/>
        <v>4.0097799511002445E-2</v>
      </c>
      <c r="AE185" s="113">
        <f t="shared" si="61"/>
        <v>3926</v>
      </c>
      <c r="AF185" s="114">
        <f t="shared" si="59"/>
        <v>0.95990220048899755</v>
      </c>
      <c r="AG185" s="117">
        <v>4090</v>
      </c>
    </row>
    <row r="186" spans="1:33" x14ac:dyDescent="0.2">
      <c r="A186" s="14" t="s">
        <v>149</v>
      </c>
      <c r="B186" s="4" t="s">
        <v>168</v>
      </c>
      <c r="C186" s="31">
        <v>378</v>
      </c>
      <c r="D186" s="32">
        <f t="shared" si="44"/>
        <v>0.12976313079299692</v>
      </c>
      <c r="E186" s="37">
        <v>9</v>
      </c>
      <c r="F186" s="32">
        <f t="shared" si="45"/>
        <v>3.089598352214212E-3</v>
      </c>
      <c r="G186" s="33">
        <f t="shared" si="46"/>
        <v>2526</v>
      </c>
      <c r="H186" s="32">
        <f t="shared" si="47"/>
        <v>0.86714727085478893</v>
      </c>
      <c r="I186" s="38">
        <v>2913</v>
      </c>
      <c r="J186" s="47">
        <v>424</v>
      </c>
      <c r="K186" s="48">
        <f t="shared" si="48"/>
        <v>0.14156928213689482</v>
      </c>
      <c r="L186" s="51">
        <v>30</v>
      </c>
      <c r="M186" s="48">
        <f t="shared" si="49"/>
        <v>1.001669449081803E-2</v>
      </c>
      <c r="N186" s="49">
        <f t="shared" si="50"/>
        <v>2541</v>
      </c>
      <c r="O186" s="48">
        <f t="shared" si="51"/>
        <v>0.84841402337228711</v>
      </c>
      <c r="P186" s="52">
        <v>2995</v>
      </c>
      <c r="Q186" s="75">
        <v>478</v>
      </c>
      <c r="R186" s="79">
        <f t="shared" si="52"/>
        <v>0.15651604453176163</v>
      </c>
      <c r="S186" s="76">
        <v>56</v>
      </c>
      <c r="T186" s="79">
        <f t="shared" si="53"/>
        <v>1.8336607727570401E-2</v>
      </c>
      <c r="U186" s="77">
        <f t="shared" si="54"/>
        <v>2520</v>
      </c>
      <c r="V186" s="79">
        <f t="shared" si="55"/>
        <v>0.825147347740668</v>
      </c>
      <c r="W186" s="81">
        <v>3054</v>
      </c>
      <c r="X186" s="89">
        <v>80</v>
      </c>
      <c r="Y186" s="93">
        <f t="shared" si="56"/>
        <v>2.6272577996715927E-2</v>
      </c>
      <c r="Z186" s="89">
        <f t="shared" si="60"/>
        <v>2965</v>
      </c>
      <c r="AA186" s="93">
        <f t="shared" si="57"/>
        <v>0.9737274220032841</v>
      </c>
      <c r="AB186" s="97">
        <v>3045</v>
      </c>
      <c r="AC186" s="116">
        <v>110</v>
      </c>
      <c r="AD186" s="114">
        <f t="shared" si="58"/>
        <v>3.5610229847847202E-2</v>
      </c>
      <c r="AE186" s="113">
        <f t="shared" si="61"/>
        <v>2979</v>
      </c>
      <c r="AF186" s="114">
        <f t="shared" si="59"/>
        <v>0.96438977015215277</v>
      </c>
      <c r="AG186" s="117">
        <v>3089</v>
      </c>
    </row>
    <row r="187" spans="1:33" x14ac:dyDescent="0.2">
      <c r="A187" s="14" t="s">
        <v>149</v>
      </c>
      <c r="B187" s="4" t="s">
        <v>169</v>
      </c>
      <c r="C187" s="31">
        <v>958</v>
      </c>
      <c r="D187" s="32">
        <f t="shared" si="44"/>
        <v>0.14650558189325585</v>
      </c>
      <c r="E187" s="37">
        <v>20</v>
      </c>
      <c r="F187" s="32">
        <f t="shared" si="45"/>
        <v>3.0585716470408319E-3</v>
      </c>
      <c r="G187" s="33">
        <f t="shared" si="46"/>
        <v>5561</v>
      </c>
      <c r="H187" s="32">
        <f t="shared" si="47"/>
        <v>0.85043584645970327</v>
      </c>
      <c r="I187" s="38">
        <v>6539</v>
      </c>
      <c r="J187" s="47">
        <v>1091</v>
      </c>
      <c r="K187" s="48">
        <f t="shared" si="48"/>
        <v>0.1646543917899185</v>
      </c>
      <c r="L187" s="51">
        <v>67</v>
      </c>
      <c r="M187" s="48">
        <f t="shared" si="49"/>
        <v>1.0111681255659524E-2</v>
      </c>
      <c r="N187" s="49">
        <f t="shared" si="50"/>
        <v>5468</v>
      </c>
      <c r="O187" s="48">
        <f t="shared" si="51"/>
        <v>0.82523392695442199</v>
      </c>
      <c r="P187" s="52">
        <v>6626</v>
      </c>
      <c r="Q187" s="75">
        <v>1232</v>
      </c>
      <c r="R187" s="79">
        <f t="shared" si="52"/>
        <v>0.18407291199760945</v>
      </c>
      <c r="S187" s="76">
        <v>151</v>
      </c>
      <c r="T187" s="79">
        <f t="shared" si="53"/>
        <v>2.2560884506200508E-2</v>
      </c>
      <c r="U187" s="77">
        <f t="shared" si="54"/>
        <v>5310</v>
      </c>
      <c r="V187" s="79">
        <f t="shared" si="55"/>
        <v>0.79336620349619003</v>
      </c>
      <c r="W187" s="81">
        <v>6693</v>
      </c>
      <c r="X187" s="89">
        <v>219</v>
      </c>
      <c r="Y187" s="93">
        <f t="shared" si="56"/>
        <v>3.2153868741741302E-2</v>
      </c>
      <c r="Z187" s="89">
        <f t="shared" si="60"/>
        <v>6592</v>
      </c>
      <c r="AA187" s="93">
        <f t="shared" si="57"/>
        <v>0.96784613125825869</v>
      </c>
      <c r="AB187" s="97">
        <v>6811</v>
      </c>
      <c r="AC187" s="116">
        <v>284</v>
      </c>
      <c r="AD187" s="114">
        <f t="shared" si="58"/>
        <v>4.0963507860954852E-2</v>
      </c>
      <c r="AE187" s="113">
        <f t="shared" si="61"/>
        <v>6649</v>
      </c>
      <c r="AF187" s="114">
        <f t="shared" si="59"/>
        <v>0.95903649213904518</v>
      </c>
      <c r="AG187" s="117">
        <v>6933</v>
      </c>
    </row>
    <row r="188" spans="1:33" x14ac:dyDescent="0.2">
      <c r="A188" s="14" t="s">
        <v>149</v>
      </c>
      <c r="B188" s="4" t="s">
        <v>170</v>
      </c>
      <c r="C188" s="31">
        <v>624</v>
      </c>
      <c r="D188" s="32">
        <f t="shared" si="44"/>
        <v>0.11231101511879049</v>
      </c>
      <c r="E188" s="37">
        <v>25</v>
      </c>
      <c r="F188" s="32">
        <f t="shared" si="45"/>
        <v>4.4996400287976961E-3</v>
      </c>
      <c r="G188" s="33">
        <f t="shared" si="46"/>
        <v>4907</v>
      </c>
      <c r="H188" s="32">
        <f t="shared" si="47"/>
        <v>0.88318934485241185</v>
      </c>
      <c r="I188" s="38">
        <v>5556</v>
      </c>
      <c r="J188" s="47">
        <v>737</v>
      </c>
      <c r="K188" s="48">
        <f t="shared" si="48"/>
        <v>0.12979922507925326</v>
      </c>
      <c r="L188" s="51">
        <v>55</v>
      </c>
      <c r="M188" s="48">
        <f t="shared" si="49"/>
        <v>9.6865093342726315E-3</v>
      </c>
      <c r="N188" s="49">
        <f t="shared" si="50"/>
        <v>4886</v>
      </c>
      <c r="O188" s="48">
        <f t="shared" si="51"/>
        <v>0.86051426558647415</v>
      </c>
      <c r="P188" s="52">
        <v>5678</v>
      </c>
      <c r="Q188" s="75">
        <v>860</v>
      </c>
      <c r="R188" s="79">
        <f t="shared" si="52"/>
        <v>0.1509566438476391</v>
      </c>
      <c r="S188" s="76">
        <v>79</v>
      </c>
      <c r="T188" s="79">
        <f t="shared" si="53"/>
        <v>1.3866947516236615E-2</v>
      </c>
      <c r="U188" s="77">
        <f t="shared" si="54"/>
        <v>4758</v>
      </c>
      <c r="V188" s="79">
        <f t="shared" si="55"/>
        <v>0.8351764086361243</v>
      </c>
      <c r="W188" s="81">
        <v>5697</v>
      </c>
      <c r="X188" s="89">
        <v>103</v>
      </c>
      <c r="Y188" s="93">
        <f t="shared" si="56"/>
        <v>1.7813905223106191E-2</v>
      </c>
      <c r="Z188" s="89">
        <f t="shared" si="60"/>
        <v>5679</v>
      </c>
      <c r="AA188" s="93">
        <f t="shared" si="57"/>
        <v>0.98218609477689378</v>
      </c>
      <c r="AB188" s="97">
        <v>5782</v>
      </c>
      <c r="AC188" s="116">
        <v>153</v>
      </c>
      <c r="AD188" s="114">
        <f t="shared" si="58"/>
        <v>2.6002719238613189E-2</v>
      </c>
      <c r="AE188" s="113">
        <f t="shared" si="61"/>
        <v>5731</v>
      </c>
      <c r="AF188" s="114">
        <f t="shared" si="59"/>
        <v>0.97399728076138681</v>
      </c>
      <c r="AG188" s="117">
        <v>5884</v>
      </c>
    </row>
    <row r="189" spans="1:33" x14ac:dyDescent="0.2">
      <c r="A189" s="14" t="s">
        <v>149</v>
      </c>
      <c r="B189" s="4" t="s">
        <v>171</v>
      </c>
      <c r="C189" s="31">
        <v>702</v>
      </c>
      <c r="D189" s="32">
        <f t="shared" si="44"/>
        <v>0.14136125654450263</v>
      </c>
      <c r="E189" s="37">
        <v>14</v>
      </c>
      <c r="F189" s="32">
        <f t="shared" si="45"/>
        <v>2.8191703584373741E-3</v>
      </c>
      <c r="G189" s="33">
        <f t="shared" si="46"/>
        <v>4250</v>
      </c>
      <c r="H189" s="32">
        <f t="shared" si="47"/>
        <v>0.85581957309706003</v>
      </c>
      <c r="I189" s="38">
        <v>4966</v>
      </c>
      <c r="J189" s="47">
        <v>790</v>
      </c>
      <c r="K189" s="48">
        <f t="shared" si="48"/>
        <v>0.15471993732863298</v>
      </c>
      <c r="L189" s="51">
        <v>45</v>
      </c>
      <c r="M189" s="48">
        <f t="shared" si="49"/>
        <v>8.8131609870740306E-3</v>
      </c>
      <c r="N189" s="49">
        <f t="shared" si="50"/>
        <v>4271</v>
      </c>
      <c r="O189" s="48">
        <f t="shared" si="51"/>
        <v>0.83646690168429294</v>
      </c>
      <c r="P189" s="52">
        <v>5106</v>
      </c>
      <c r="Q189" s="75">
        <v>873</v>
      </c>
      <c r="R189" s="79">
        <f t="shared" si="52"/>
        <v>0.16736963190184048</v>
      </c>
      <c r="S189" s="76">
        <v>67</v>
      </c>
      <c r="T189" s="79">
        <f t="shared" si="53"/>
        <v>1.2845092024539878E-2</v>
      </c>
      <c r="U189" s="77">
        <f t="shared" si="54"/>
        <v>4276</v>
      </c>
      <c r="V189" s="79">
        <f t="shared" si="55"/>
        <v>0.81978527607361962</v>
      </c>
      <c r="W189" s="81">
        <v>5216</v>
      </c>
      <c r="X189" s="89">
        <v>121</v>
      </c>
      <c r="Y189" s="93">
        <f t="shared" si="56"/>
        <v>2.2591486183719194E-2</v>
      </c>
      <c r="Z189" s="89">
        <f t="shared" si="60"/>
        <v>5235</v>
      </c>
      <c r="AA189" s="93">
        <f t="shared" si="57"/>
        <v>0.9774085138162808</v>
      </c>
      <c r="AB189" s="97">
        <v>5356</v>
      </c>
      <c r="AC189" s="116">
        <v>145</v>
      </c>
      <c r="AD189" s="114">
        <f t="shared" si="58"/>
        <v>2.7001862197392923E-2</v>
      </c>
      <c r="AE189" s="113">
        <f t="shared" si="61"/>
        <v>5225</v>
      </c>
      <c r="AF189" s="114">
        <f t="shared" si="59"/>
        <v>0.97299813780260702</v>
      </c>
      <c r="AG189" s="117">
        <v>5370</v>
      </c>
    </row>
    <row r="190" spans="1:33" x14ac:dyDescent="0.2">
      <c r="A190" s="14" t="s">
        <v>149</v>
      </c>
      <c r="B190" s="4" t="s">
        <v>172</v>
      </c>
      <c r="C190" s="31">
        <v>1102</v>
      </c>
      <c r="D190" s="32">
        <f t="shared" si="44"/>
        <v>0.15414743320744159</v>
      </c>
      <c r="E190" s="37">
        <v>47</v>
      </c>
      <c r="F190" s="32">
        <f t="shared" si="45"/>
        <v>6.5743460623863478E-3</v>
      </c>
      <c r="G190" s="33">
        <f t="shared" si="46"/>
        <v>6000</v>
      </c>
      <c r="H190" s="32">
        <f t="shared" si="47"/>
        <v>0.839278220730172</v>
      </c>
      <c r="I190" s="38">
        <v>7149</v>
      </c>
      <c r="J190" s="47">
        <v>1289</v>
      </c>
      <c r="K190" s="48">
        <f t="shared" si="48"/>
        <v>0.17511207716342889</v>
      </c>
      <c r="L190" s="51">
        <v>108</v>
      </c>
      <c r="M190" s="48">
        <f t="shared" si="49"/>
        <v>1.4671919576144546E-2</v>
      </c>
      <c r="N190" s="49">
        <f t="shared" si="50"/>
        <v>5964</v>
      </c>
      <c r="O190" s="48">
        <f t="shared" si="51"/>
        <v>0.81021600326042653</v>
      </c>
      <c r="P190" s="52">
        <v>7361</v>
      </c>
      <c r="Q190" s="75">
        <v>1465</v>
      </c>
      <c r="R190" s="79">
        <f t="shared" si="52"/>
        <v>0.19496939047112058</v>
      </c>
      <c r="S190" s="76">
        <v>201</v>
      </c>
      <c r="T190" s="79">
        <f t="shared" si="53"/>
        <v>2.6750066542454085E-2</v>
      </c>
      <c r="U190" s="77">
        <f t="shared" si="54"/>
        <v>5848</v>
      </c>
      <c r="V190" s="79">
        <f t="shared" si="55"/>
        <v>0.77828054298642535</v>
      </c>
      <c r="W190" s="81">
        <v>7514</v>
      </c>
      <c r="X190" s="89">
        <v>280</v>
      </c>
      <c r="Y190" s="93">
        <f t="shared" si="56"/>
        <v>3.5837706386791249E-2</v>
      </c>
      <c r="Z190" s="89">
        <f t="shared" si="60"/>
        <v>7533</v>
      </c>
      <c r="AA190" s="93">
        <f t="shared" si="57"/>
        <v>0.96416229361320871</v>
      </c>
      <c r="AB190" s="97">
        <v>7813</v>
      </c>
      <c r="AC190" s="116">
        <v>336</v>
      </c>
      <c r="AD190" s="114">
        <f t="shared" si="58"/>
        <v>4.2221663734606688E-2</v>
      </c>
      <c r="AE190" s="113">
        <f t="shared" si="61"/>
        <v>7622</v>
      </c>
      <c r="AF190" s="114">
        <f t="shared" si="59"/>
        <v>0.95777833626539333</v>
      </c>
      <c r="AG190" s="117">
        <v>7958</v>
      </c>
    </row>
    <row r="191" spans="1:33" x14ac:dyDescent="0.2">
      <c r="A191" s="14" t="s">
        <v>149</v>
      </c>
      <c r="B191" s="4" t="s">
        <v>173</v>
      </c>
      <c r="C191" s="31">
        <v>2849</v>
      </c>
      <c r="D191" s="32">
        <f t="shared" si="44"/>
        <v>0.15259775040171397</v>
      </c>
      <c r="E191" s="37">
        <v>74</v>
      </c>
      <c r="F191" s="32">
        <f t="shared" si="45"/>
        <v>3.9635779325120513E-3</v>
      </c>
      <c r="G191" s="33">
        <f t="shared" si="46"/>
        <v>15747</v>
      </c>
      <c r="H191" s="32">
        <f t="shared" si="47"/>
        <v>0.84343867166577402</v>
      </c>
      <c r="I191" s="38">
        <v>18670</v>
      </c>
      <c r="J191" s="47">
        <v>3241</v>
      </c>
      <c r="K191" s="48">
        <f t="shared" si="48"/>
        <v>0.17073170731707318</v>
      </c>
      <c r="L191" s="51">
        <v>187</v>
      </c>
      <c r="M191" s="48">
        <f t="shared" si="49"/>
        <v>9.8509192435336877E-3</v>
      </c>
      <c r="N191" s="49">
        <f t="shared" si="50"/>
        <v>15555</v>
      </c>
      <c r="O191" s="48">
        <f t="shared" si="51"/>
        <v>0.81941737343939314</v>
      </c>
      <c r="P191" s="52">
        <v>18983</v>
      </c>
      <c r="Q191" s="75">
        <v>3713</v>
      </c>
      <c r="R191" s="79">
        <f t="shared" si="52"/>
        <v>0.19367795107193156</v>
      </c>
      <c r="S191" s="76">
        <v>347</v>
      </c>
      <c r="T191" s="79">
        <f t="shared" si="53"/>
        <v>1.8100255594387354E-2</v>
      </c>
      <c r="U191" s="77">
        <f t="shared" si="54"/>
        <v>15111</v>
      </c>
      <c r="V191" s="79">
        <f t="shared" si="55"/>
        <v>0.78822179333368103</v>
      </c>
      <c r="W191" s="81">
        <v>19171</v>
      </c>
      <c r="X191" s="89">
        <v>507</v>
      </c>
      <c r="Y191" s="93">
        <f t="shared" si="56"/>
        <v>2.5922896001636161E-2</v>
      </c>
      <c r="Z191" s="89">
        <f t="shared" si="60"/>
        <v>19051</v>
      </c>
      <c r="AA191" s="93">
        <f t="shared" si="57"/>
        <v>0.97407710399836389</v>
      </c>
      <c r="AB191" s="97">
        <v>19558</v>
      </c>
      <c r="AC191" s="116">
        <v>700</v>
      </c>
      <c r="AD191" s="114">
        <f t="shared" si="58"/>
        <v>3.534996465003535E-2</v>
      </c>
      <c r="AE191" s="113">
        <f t="shared" si="61"/>
        <v>19102</v>
      </c>
      <c r="AF191" s="114">
        <f t="shared" si="59"/>
        <v>0.96465003534996463</v>
      </c>
      <c r="AG191" s="117">
        <v>19802</v>
      </c>
    </row>
    <row r="192" spans="1:33" x14ac:dyDescent="0.2">
      <c r="A192" s="14" t="s">
        <v>149</v>
      </c>
      <c r="B192" s="4" t="s">
        <v>174</v>
      </c>
      <c r="C192" s="31">
        <v>841</v>
      </c>
      <c r="D192" s="32">
        <f t="shared" si="44"/>
        <v>0.14249406980684515</v>
      </c>
      <c r="E192" s="37">
        <v>13</v>
      </c>
      <c r="F192" s="32">
        <f t="shared" si="45"/>
        <v>2.2026431718061676E-3</v>
      </c>
      <c r="G192" s="33">
        <f t="shared" si="46"/>
        <v>5048</v>
      </c>
      <c r="H192" s="32">
        <f t="shared" si="47"/>
        <v>0.85530328702134872</v>
      </c>
      <c r="I192" s="38">
        <v>5902</v>
      </c>
      <c r="J192" s="47">
        <v>907</v>
      </c>
      <c r="K192" s="48">
        <f t="shared" si="48"/>
        <v>0.14966996699669968</v>
      </c>
      <c r="L192" s="51">
        <v>63</v>
      </c>
      <c r="M192" s="48">
        <f t="shared" si="49"/>
        <v>1.0396039603960397E-2</v>
      </c>
      <c r="N192" s="49">
        <f t="shared" si="50"/>
        <v>5090</v>
      </c>
      <c r="O192" s="48">
        <f t="shared" si="51"/>
        <v>0.83993399339933994</v>
      </c>
      <c r="P192" s="52">
        <v>6060</v>
      </c>
      <c r="Q192" s="75">
        <v>1021</v>
      </c>
      <c r="R192" s="79">
        <f t="shared" si="52"/>
        <v>0.1665850872899331</v>
      </c>
      <c r="S192" s="76">
        <v>107</v>
      </c>
      <c r="T192" s="79">
        <f t="shared" si="53"/>
        <v>1.7457986620982215E-2</v>
      </c>
      <c r="U192" s="77">
        <f t="shared" si="54"/>
        <v>5001</v>
      </c>
      <c r="V192" s="79">
        <f t="shared" si="55"/>
        <v>0.81595692608908466</v>
      </c>
      <c r="W192" s="81">
        <v>6129</v>
      </c>
      <c r="X192" s="89">
        <v>151</v>
      </c>
      <c r="Y192" s="93">
        <f t="shared" si="56"/>
        <v>2.4190964434476131E-2</v>
      </c>
      <c r="Z192" s="89">
        <f t="shared" si="60"/>
        <v>6091</v>
      </c>
      <c r="AA192" s="93">
        <f t="shared" si="57"/>
        <v>0.9758090355655239</v>
      </c>
      <c r="AB192" s="97">
        <v>6242</v>
      </c>
      <c r="AC192" s="116">
        <v>221</v>
      </c>
      <c r="AD192" s="114">
        <f t="shared" si="58"/>
        <v>3.5264081697782036E-2</v>
      </c>
      <c r="AE192" s="113">
        <f t="shared" si="61"/>
        <v>6046</v>
      </c>
      <c r="AF192" s="114">
        <f t="shared" si="59"/>
        <v>0.96473591830221794</v>
      </c>
      <c r="AG192" s="117">
        <v>6267</v>
      </c>
    </row>
    <row r="193" spans="1:33" x14ac:dyDescent="0.2">
      <c r="A193" s="14" t="s">
        <v>149</v>
      </c>
      <c r="B193" s="4" t="s">
        <v>175</v>
      </c>
      <c r="C193" s="31">
        <v>620</v>
      </c>
      <c r="D193" s="32">
        <f t="shared" si="44"/>
        <v>0.12211936182785109</v>
      </c>
      <c r="E193" s="37">
        <v>22</v>
      </c>
      <c r="F193" s="32">
        <f t="shared" si="45"/>
        <v>4.3332676777624582E-3</v>
      </c>
      <c r="G193" s="33">
        <f t="shared" si="46"/>
        <v>4435</v>
      </c>
      <c r="H193" s="32">
        <f t="shared" si="47"/>
        <v>0.87354737049438647</v>
      </c>
      <c r="I193" s="38">
        <v>5077</v>
      </c>
      <c r="J193" s="47">
        <v>699</v>
      </c>
      <c r="K193" s="48">
        <f t="shared" si="48"/>
        <v>0.13483796296296297</v>
      </c>
      <c r="L193" s="51">
        <v>45</v>
      </c>
      <c r="M193" s="48">
        <f t="shared" si="49"/>
        <v>8.6805555555555559E-3</v>
      </c>
      <c r="N193" s="49">
        <f t="shared" si="50"/>
        <v>4440</v>
      </c>
      <c r="O193" s="48">
        <f t="shared" si="51"/>
        <v>0.85648148148148151</v>
      </c>
      <c r="P193" s="52">
        <v>5184</v>
      </c>
      <c r="Q193" s="75">
        <v>777</v>
      </c>
      <c r="R193" s="79">
        <f t="shared" si="52"/>
        <v>0.15008692292833686</v>
      </c>
      <c r="S193" s="76">
        <v>71</v>
      </c>
      <c r="T193" s="79">
        <f t="shared" si="53"/>
        <v>1.371450647092911E-2</v>
      </c>
      <c r="U193" s="77">
        <f t="shared" si="54"/>
        <v>4329</v>
      </c>
      <c r="V193" s="79">
        <f t="shared" si="55"/>
        <v>0.83619857060073399</v>
      </c>
      <c r="W193" s="81">
        <v>5177</v>
      </c>
      <c r="X193" s="89">
        <v>122</v>
      </c>
      <c r="Y193" s="93">
        <f t="shared" si="56"/>
        <v>2.3040604343720492E-2</v>
      </c>
      <c r="Z193" s="89">
        <f t="shared" si="60"/>
        <v>5173</v>
      </c>
      <c r="AA193" s="93">
        <f t="shared" si="57"/>
        <v>0.97695939565627954</v>
      </c>
      <c r="AB193" s="97">
        <v>5295</v>
      </c>
      <c r="AC193" s="116">
        <v>191</v>
      </c>
      <c r="AD193" s="114">
        <f t="shared" si="58"/>
        <v>3.5902255639097741E-2</v>
      </c>
      <c r="AE193" s="113">
        <f t="shared" si="61"/>
        <v>5129</v>
      </c>
      <c r="AF193" s="114">
        <f t="shared" si="59"/>
        <v>0.96409774436090223</v>
      </c>
      <c r="AG193" s="117">
        <v>5320</v>
      </c>
    </row>
    <row r="194" spans="1:33" x14ac:dyDescent="0.2">
      <c r="A194" s="14" t="s">
        <v>149</v>
      </c>
      <c r="B194" s="4" t="s">
        <v>176</v>
      </c>
      <c r="C194" s="31">
        <v>1183</v>
      </c>
      <c r="D194" s="32">
        <f t="shared" si="44"/>
        <v>0.12680887554936221</v>
      </c>
      <c r="E194" s="37">
        <v>17</v>
      </c>
      <c r="F194" s="32">
        <f t="shared" si="45"/>
        <v>1.8222746275056276E-3</v>
      </c>
      <c r="G194" s="33">
        <f t="shared" si="46"/>
        <v>8129</v>
      </c>
      <c r="H194" s="32">
        <f t="shared" si="47"/>
        <v>0.87136884982313212</v>
      </c>
      <c r="I194" s="38">
        <v>9329</v>
      </c>
      <c r="J194" s="47">
        <v>1299</v>
      </c>
      <c r="K194" s="48">
        <f t="shared" si="48"/>
        <v>0.1395423783435385</v>
      </c>
      <c r="L194" s="51">
        <v>82</v>
      </c>
      <c r="M194" s="48">
        <f t="shared" si="49"/>
        <v>8.8086797722634006E-3</v>
      </c>
      <c r="N194" s="49">
        <f t="shared" si="50"/>
        <v>7928</v>
      </c>
      <c r="O194" s="48">
        <f t="shared" si="51"/>
        <v>0.85164894188419804</v>
      </c>
      <c r="P194" s="52">
        <v>9309</v>
      </c>
      <c r="Q194" s="75">
        <v>1444</v>
      </c>
      <c r="R194" s="79">
        <f t="shared" si="52"/>
        <v>0.15316079762409843</v>
      </c>
      <c r="S194" s="76">
        <v>192</v>
      </c>
      <c r="T194" s="79">
        <f t="shared" si="53"/>
        <v>2.0364870598218072E-2</v>
      </c>
      <c r="U194" s="77">
        <f t="shared" si="54"/>
        <v>7792</v>
      </c>
      <c r="V194" s="79">
        <f t="shared" si="55"/>
        <v>0.82647433177768348</v>
      </c>
      <c r="W194" s="81">
        <v>9428</v>
      </c>
      <c r="X194" s="89">
        <v>280</v>
      </c>
      <c r="Y194" s="93">
        <f t="shared" si="56"/>
        <v>2.9221456898351074E-2</v>
      </c>
      <c r="Z194" s="89">
        <f t="shared" si="60"/>
        <v>9302</v>
      </c>
      <c r="AA194" s="93">
        <f t="shared" si="57"/>
        <v>0.97077854310164891</v>
      </c>
      <c r="AB194" s="97">
        <v>9582</v>
      </c>
      <c r="AC194" s="116">
        <v>394</v>
      </c>
      <c r="AD194" s="114">
        <f t="shared" si="58"/>
        <v>4.0593447352153304E-2</v>
      </c>
      <c r="AE194" s="113">
        <f t="shared" si="61"/>
        <v>9312</v>
      </c>
      <c r="AF194" s="114">
        <f t="shared" si="59"/>
        <v>0.95940655264784669</v>
      </c>
      <c r="AG194" s="117">
        <v>9706</v>
      </c>
    </row>
    <row r="195" spans="1:33" x14ac:dyDescent="0.2">
      <c r="A195" s="14" t="s">
        <v>149</v>
      </c>
      <c r="B195" s="4" t="s">
        <v>177</v>
      </c>
      <c r="C195" s="31">
        <v>916</v>
      </c>
      <c r="D195" s="32">
        <f t="shared" si="44"/>
        <v>0.12368349986497434</v>
      </c>
      <c r="E195" s="37">
        <v>38</v>
      </c>
      <c r="F195" s="32">
        <f t="shared" si="45"/>
        <v>5.1309748852281937E-3</v>
      </c>
      <c r="G195" s="33">
        <f t="shared" si="46"/>
        <v>6452</v>
      </c>
      <c r="H195" s="32">
        <f t="shared" si="47"/>
        <v>0.87118552524979742</v>
      </c>
      <c r="I195" s="38">
        <v>7406</v>
      </c>
      <c r="J195" s="47">
        <v>1051</v>
      </c>
      <c r="K195" s="48">
        <f t="shared" si="48"/>
        <v>0.13810775295663599</v>
      </c>
      <c r="L195" s="51">
        <v>96</v>
      </c>
      <c r="M195" s="48">
        <f t="shared" si="49"/>
        <v>1.2614980289093298E-2</v>
      </c>
      <c r="N195" s="49">
        <f t="shared" si="50"/>
        <v>6463</v>
      </c>
      <c r="O195" s="48">
        <f t="shared" si="51"/>
        <v>0.84927726675427073</v>
      </c>
      <c r="P195" s="52">
        <v>7610</v>
      </c>
      <c r="Q195" s="75">
        <v>1237</v>
      </c>
      <c r="R195" s="79">
        <f t="shared" si="52"/>
        <v>0.1586914688903143</v>
      </c>
      <c r="S195" s="76">
        <v>185</v>
      </c>
      <c r="T195" s="79">
        <f t="shared" si="53"/>
        <v>2.3733162283515075E-2</v>
      </c>
      <c r="U195" s="77">
        <f t="shared" si="54"/>
        <v>6373</v>
      </c>
      <c r="V195" s="79">
        <f t="shared" si="55"/>
        <v>0.81757536882617066</v>
      </c>
      <c r="W195" s="81">
        <v>7795</v>
      </c>
      <c r="X195" s="89">
        <v>258</v>
      </c>
      <c r="Y195" s="93">
        <f t="shared" si="56"/>
        <v>3.252237488970125E-2</v>
      </c>
      <c r="Z195" s="89">
        <f t="shared" si="60"/>
        <v>7675</v>
      </c>
      <c r="AA195" s="93">
        <f t="shared" si="57"/>
        <v>0.96747762511029878</v>
      </c>
      <c r="AB195" s="97">
        <v>7933</v>
      </c>
      <c r="AC195" s="116">
        <v>329</v>
      </c>
      <c r="AD195" s="114">
        <f t="shared" si="58"/>
        <v>4.069264069264069E-2</v>
      </c>
      <c r="AE195" s="113">
        <f t="shared" si="61"/>
        <v>7756</v>
      </c>
      <c r="AF195" s="114">
        <f t="shared" si="59"/>
        <v>0.95930735930735933</v>
      </c>
      <c r="AG195" s="117">
        <v>8085</v>
      </c>
    </row>
    <row r="196" spans="1:33" x14ac:dyDescent="0.2">
      <c r="A196" s="14" t="s">
        <v>149</v>
      </c>
      <c r="B196" s="4" t="s">
        <v>178</v>
      </c>
      <c r="C196" s="31">
        <v>712</v>
      </c>
      <c r="D196" s="32">
        <f t="shared" si="44"/>
        <v>0.12590627763041556</v>
      </c>
      <c r="E196" s="37">
        <v>17</v>
      </c>
      <c r="F196" s="32">
        <f t="shared" si="45"/>
        <v>3.006189213085765E-3</v>
      </c>
      <c r="G196" s="33">
        <f t="shared" si="46"/>
        <v>4926</v>
      </c>
      <c r="H196" s="32">
        <f t="shared" si="47"/>
        <v>0.87108753315649867</v>
      </c>
      <c r="I196" s="38">
        <v>5655</v>
      </c>
      <c r="J196" s="47">
        <v>839</v>
      </c>
      <c r="K196" s="48">
        <f t="shared" si="48"/>
        <v>0.14415807560137456</v>
      </c>
      <c r="L196" s="51">
        <v>45</v>
      </c>
      <c r="M196" s="48">
        <f t="shared" si="49"/>
        <v>7.7319587628865982E-3</v>
      </c>
      <c r="N196" s="49">
        <f t="shared" si="50"/>
        <v>4936</v>
      </c>
      <c r="O196" s="48">
        <f t="shared" si="51"/>
        <v>0.84810996563573882</v>
      </c>
      <c r="P196" s="52">
        <v>5820</v>
      </c>
      <c r="Q196" s="75">
        <v>972</v>
      </c>
      <c r="R196" s="79">
        <f t="shared" si="52"/>
        <v>0.16460626587637595</v>
      </c>
      <c r="S196" s="76">
        <v>88</v>
      </c>
      <c r="T196" s="79">
        <f t="shared" si="53"/>
        <v>1.4902624894157494E-2</v>
      </c>
      <c r="U196" s="77">
        <f t="shared" si="54"/>
        <v>4845</v>
      </c>
      <c r="V196" s="79">
        <f t="shared" si="55"/>
        <v>0.82049110922946655</v>
      </c>
      <c r="W196" s="81">
        <v>5905</v>
      </c>
      <c r="X196" s="89">
        <v>124</v>
      </c>
      <c r="Y196" s="93">
        <f t="shared" si="56"/>
        <v>2.0361247947454843E-2</v>
      </c>
      <c r="Z196" s="89">
        <f t="shared" si="60"/>
        <v>5966</v>
      </c>
      <c r="AA196" s="93">
        <f t="shared" si="57"/>
        <v>0.97963875205254514</v>
      </c>
      <c r="AB196" s="97">
        <v>6090</v>
      </c>
      <c r="AC196" s="116">
        <v>182</v>
      </c>
      <c r="AD196" s="114">
        <f t="shared" si="58"/>
        <v>2.97969875573019E-2</v>
      </c>
      <c r="AE196" s="113">
        <f t="shared" si="61"/>
        <v>5926</v>
      </c>
      <c r="AF196" s="114">
        <f t="shared" si="59"/>
        <v>0.97020301244269813</v>
      </c>
      <c r="AG196" s="117">
        <v>6108</v>
      </c>
    </row>
    <row r="197" spans="1:33" x14ac:dyDescent="0.2">
      <c r="A197" s="14" t="s">
        <v>149</v>
      </c>
      <c r="B197" s="4" t="s">
        <v>179</v>
      </c>
      <c r="C197" s="31">
        <v>642</v>
      </c>
      <c r="D197" s="32">
        <f t="shared" si="44"/>
        <v>0.1288639100762746</v>
      </c>
      <c r="E197" s="37">
        <v>14</v>
      </c>
      <c r="F197" s="32">
        <f t="shared" si="45"/>
        <v>2.8101164191087916E-3</v>
      </c>
      <c r="G197" s="33">
        <f t="shared" si="46"/>
        <v>4326</v>
      </c>
      <c r="H197" s="32">
        <f t="shared" si="47"/>
        <v>0.8683259735046166</v>
      </c>
      <c r="I197" s="38">
        <v>4982</v>
      </c>
      <c r="J197" s="47">
        <v>711</v>
      </c>
      <c r="K197" s="48">
        <f t="shared" si="48"/>
        <v>0.14084786053882725</v>
      </c>
      <c r="L197" s="51">
        <v>47</v>
      </c>
      <c r="M197" s="48">
        <f t="shared" si="49"/>
        <v>9.3106180665610151E-3</v>
      </c>
      <c r="N197" s="49">
        <f t="shared" si="50"/>
        <v>4290</v>
      </c>
      <c r="O197" s="48">
        <f t="shared" si="51"/>
        <v>0.84984152139461178</v>
      </c>
      <c r="P197" s="52">
        <v>5048</v>
      </c>
      <c r="Q197" s="75">
        <v>841</v>
      </c>
      <c r="R197" s="79">
        <f t="shared" si="52"/>
        <v>0.16304769290422644</v>
      </c>
      <c r="S197" s="76">
        <v>86</v>
      </c>
      <c r="T197" s="79">
        <f t="shared" si="53"/>
        <v>1.6673129119813883E-2</v>
      </c>
      <c r="U197" s="77">
        <f t="shared" si="54"/>
        <v>4231</v>
      </c>
      <c r="V197" s="79">
        <f t="shared" si="55"/>
        <v>0.82027917797595973</v>
      </c>
      <c r="W197" s="81">
        <v>5158</v>
      </c>
      <c r="X197" s="89">
        <v>133</v>
      </c>
      <c r="Y197" s="93">
        <f t="shared" si="56"/>
        <v>2.5261158594491927E-2</v>
      </c>
      <c r="Z197" s="89">
        <f t="shared" si="60"/>
        <v>5132</v>
      </c>
      <c r="AA197" s="93">
        <f t="shared" si="57"/>
        <v>0.97473884140550804</v>
      </c>
      <c r="AB197" s="97">
        <v>5265</v>
      </c>
      <c r="AC197" s="116">
        <v>186</v>
      </c>
      <c r="AD197" s="114">
        <f t="shared" si="58"/>
        <v>3.4656232532140861E-2</v>
      </c>
      <c r="AE197" s="113">
        <f t="shared" si="61"/>
        <v>5181</v>
      </c>
      <c r="AF197" s="114">
        <f t="shared" si="59"/>
        <v>0.9653437674678591</v>
      </c>
      <c r="AG197" s="117">
        <v>5367</v>
      </c>
    </row>
    <row r="198" spans="1:33" x14ac:dyDescent="0.2">
      <c r="A198" s="14" t="s">
        <v>149</v>
      </c>
      <c r="B198" s="4" t="s">
        <v>180</v>
      </c>
      <c r="C198" s="31">
        <v>39655</v>
      </c>
      <c r="D198" s="32">
        <f t="shared" si="44"/>
        <v>0.22273585117616662</v>
      </c>
      <c r="E198" s="37">
        <v>1658</v>
      </c>
      <c r="F198" s="32">
        <f t="shared" si="45"/>
        <v>9.3127232694511231E-3</v>
      </c>
      <c r="G198" s="33">
        <f t="shared" si="46"/>
        <v>136723</v>
      </c>
      <c r="H198" s="32">
        <f t="shared" si="47"/>
        <v>0.76795142555438223</v>
      </c>
      <c r="I198" s="38">
        <v>178036</v>
      </c>
      <c r="J198" s="47">
        <v>41834</v>
      </c>
      <c r="K198" s="48">
        <f t="shared" si="48"/>
        <v>0.23148645134158555</v>
      </c>
      <c r="L198" s="51">
        <v>4563</v>
      </c>
      <c r="M198" s="48">
        <f t="shared" si="49"/>
        <v>2.5249143698227634E-2</v>
      </c>
      <c r="N198" s="49">
        <f t="shared" si="50"/>
        <v>134322</v>
      </c>
      <c r="O198" s="48">
        <f t="shared" si="51"/>
        <v>0.74326440496018686</v>
      </c>
      <c r="P198" s="52">
        <v>180719</v>
      </c>
      <c r="Q198" s="75">
        <v>44641</v>
      </c>
      <c r="R198" s="79">
        <f t="shared" si="52"/>
        <v>0.24349680635782975</v>
      </c>
      <c r="S198" s="76">
        <v>7303</v>
      </c>
      <c r="T198" s="79">
        <f t="shared" si="53"/>
        <v>3.983461788112342E-2</v>
      </c>
      <c r="U198" s="77">
        <f t="shared" si="54"/>
        <v>131389</v>
      </c>
      <c r="V198" s="79">
        <f t="shared" si="55"/>
        <v>0.71666857576104681</v>
      </c>
      <c r="W198" s="81">
        <v>183333</v>
      </c>
      <c r="X198" s="89">
        <v>10767</v>
      </c>
      <c r="Y198" s="93">
        <f t="shared" si="56"/>
        <v>5.7247524963047247E-2</v>
      </c>
      <c r="Z198" s="89">
        <f t="shared" si="60"/>
        <v>177311</v>
      </c>
      <c r="AA198" s="93">
        <f t="shared" si="57"/>
        <v>0.94275247503695281</v>
      </c>
      <c r="AB198" s="97">
        <v>188078</v>
      </c>
      <c r="AC198" s="116">
        <v>13457</v>
      </c>
      <c r="AD198" s="114">
        <f t="shared" si="58"/>
        <v>7.0677892215820465E-2</v>
      </c>
      <c r="AE198" s="113">
        <f t="shared" si="61"/>
        <v>176942</v>
      </c>
      <c r="AF198" s="114">
        <f t="shared" si="59"/>
        <v>0.92932210778417956</v>
      </c>
      <c r="AG198" s="117">
        <v>190399</v>
      </c>
    </row>
    <row r="199" spans="1:33" x14ac:dyDescent="0.2">
      <c r="A199" s="14" t="s">
        <v>149</v>
      </c>
      <c r="B199" s="4" t="s">
        <v>181</v>
      </c>
      <c r="C199" s="31">
        <v>5964</v>
      </c>
      <c r="D199" s="32">
        <f t="shared" si="44"/>
        <v>0.22022820427606071</v>
      </c>
      <c r="E199" s="37">
        <v>118</v>
      </c>
      <c r="F199" s="32">
        <f t="shared" si="45"/>
        <v>4.3572984749455342E-3</v>
      </c>
      <c r="G199" s="33">
        <f t="shared" si="46"/>
        <v>20999</v>
      </c>
      <c r="H199" s="32">
        <f t="shared" si="47"/>
        <v>0.77541449724899381</v>
      </c>
      <c r="I199" s="38">
        <v>27081</v>
      </c>
      <c r="J199" s="47">
        <v>6842</v>
      </c>
      <c r="K199" s="48">
        <f t="shared" si="48"/>
        <v>0.24500465516006589</v>
      </c>
      <c r="L199" s="51">
        <v>419</v>
      </c>
      <c r="M199" s="48">
        <f t="shared" si="49"/>
        <v>1.5003938981594214E-2</v>
      </c>
      <c r="N199" s="49">
        <f t="shared" si="50"/>
        <v>20665</v>
      </c>
      <c r="O199" s="48">
        <f t="shared" si="51"/>
        <v>0.73999140585833989</v>
      </c>
      <c r="P199" s="52">
        <v>27926</v>
      </c>
      <c r="Q199" s="75">
        <v>7496</v>
      </c>
      <c r="R199" s="79">
        <f t="shared" si="52"/>
        <v>0.26366514245515299</v>
      </c>
      <c r="S199" s="76">
        <v>773</v>
      </c>
      <c r="T199" s="79">
        <f t="shared" si="53"/>
        <v>2.7189588462891313E-2</v>
      </c>
      <c r="U199" s="77">
        <f t="shared" si="54"/>
        <v>20161</v>
      </c>
      <c r="V199" s="79">
        <f t="shared" si="55"/>
        <v>0.70914526908195563</v>
      </c>
      <c r="W199" s="81">
        <v>28430</v>
      </c>
      <c r="X199" s="89">
        <v>1150</v>
      </c>
      <c r="Y199" s="93">
        <f t="shared" si="56"/>
        <v>4.0062706845497301E-2</v>
      </c>
      <c r="Z199" s="89">
        <f t="shared" si="60"/>
        <v>27555</v>
      </c>
      <c r="AA199" s="93">
        <f t="shared" si="57"/>
        <v>0.95993729315450271</v>
      </c>
      <c r="AB199" s="97">
        <v>28705</v>
      </c>
      <c r="AC199" s="116">
        <v>1630</v>
      </c>
      <c r="AD199" s="114">
        <f t="shared" si="58"/>
        <v>5.5112253178252635E-2</v>
      </c>
      <c r="AE199" s="113">
        <f t="shared" si="61"/>
        <v>27946</v>
      </c>
      <c r="AF199" s="114">
        <f t="shared" si="59"/>
        <v>0.94488774682174737</v>
      </c>
      <c r="AG199" s="117">
        <v>29576</v>
      </c>
    </row>
    <row r="200" spans="1:33" x14ac:dyDescent="0.2">
      <c r="A200" s="14" t="s">
        <v>149</v>
      </c>
      <c r="B200" s="4" t="s">
        <v>182</v>
      </c>
      <c r="C200" s="31">
        <v>3854</v>
      </c>
      <c r="D200" s="32">
        <f t="shared" si="44"/>
        <v>0.17578908958219303</v>
      </c>
      <c r="E200" s="37">
        <v>115</v>
      </c>
      <c r="F200" s="32">
        <f t="shared" si="45"/>
        <v>5.245393176427659E-3</v>
      </c>
      <c r="G200" s="33">
        <f t="shared" si="46"/>
        <v>17955</v>
      </c>
      <c r="H200" s="32">
        <f t="shared" si="47"/>
        <v>0.81896551724137934</v>
      </c>
      <c r="I200" s="38">
        <v>21924</v>
      </c>
      <c r="J200" s="47">
        <v>4412</v>
      </c>
      <c r="K200" s="48">
        <f t="shared" si="48"/>
        <v>0.19754634190024178</v>
      </c>
      <c r="L200" s="51">
        <v>278</v>
      </c>
      <c r="M200" s="48">
        <f t="shared" si="49"/>
        <v>1.2447389630160293E-2</v>
      </c>
      <c r="N200" s="49">
        <f t="shared" si="50"/>
        <v>17644</v>
      </c>
      <c r="O200" s="48">
        <f t="shared" si="51"/>
        <v>0.79000626846959787</v>
      </c>
      <c r="P200" s="52">
        <v>22334</v>
      </c>
      <c r="Q200" s="75">
        <v>5047</v>
      </c>
      <c r="R200" s="79">
        <f t="shared" si="52"/>
        <v>0.22221733004579078</v>
      </c>
      <c r="S200" s="76">
        <v>535</v>
      </c>
      <c r="T200" s="79">
        <f t="shared" si="53"/>
        <v>2.3555829517435716E-2</v>
      </c>
      <c r="U200" s="77">
        <f t="shared" si="54"/>
        <v>17130</v>
      </c>
      <c r="V200" s="79">
        <f t="shared" si="55"/>
        <v>0.75422684043677346</v>
      </c>
      <c r="W200" s="81">
        <v>22712</v>
      </c>
      <c r="X200" s="89">
        <v>789</v>
      </c>
      <c r="Y200" s="93">
        <f t="shared" si="56"/>
        <v>3.4070299680455995E-2</v>
      </c>
      <c r="Z200" s="89">
        <f t="shared" si="60"/>
        <v>22369</v>
      </c>
      <c r="AA200" s="93">
        <f t="shared" si="57"/>
        <v>0.96592970031954395</v>
      </c>
      <c r="AB200" s="97">
        <v>23158</v>
      </c>
      <c r="AC200" s="116">
        <v>1124</v>
      </c>
      <c r="AD200" s="114">
        <f t="shared" si="58"/>
        <v>4.7780989627614352E-2</v>
      </c>
      <c r="AE200" s="113">
        <f t="shared" si="61"/>
        <v>22400</v>
      </c>
      <c r="AF200" s="114">
        <f t="shared" si="59"/>
        <v>0.95221901037238565</v>
      </c>
      <c r="AG200" s="117">
        <v>23524</v>
      </c>
    </row>
    <row r="201" spans="1:33" x14ac:dyDescent="0.2">
      <c r="A201" s="14" t="s">
        <v>149</v>
      </c>
      <c r="B201" s="4" t="s">
        <v>183</v>
      </c>
      <c r="C201" s="31">
        <v>1129</v>
      </c>
      <c r="D201" s="32">
        <f t="shared" si="44"/>
        <v>0.15057348626300346</v>
      </c>
      <c r="E201" s="37">
        <v>25</v>
      </c>
      <c r="F201" s="32">
        <f t="shared" si="45"/>
        <v>3.3342224593224858E-3</v>
      </c>
      <c r="G201" s="33">
        <f t="shared" si="46"/>
        <v>6344</v>
      </c>
      <c r="H201" s="32">
        <f t="shared" si="47"/>
        <v>0.84609229127767405</v>
      </c>
      <c r="I201" s="38">
        <v>7498</v>
      </c>
      <c r="J201" s="47">
        <v>1266</v>
      </c>
      <c r="K201" s="48">
        <f t="shared" si="48"/>
        <v>0.16732751784298175</v>
      </c>
      <c r="L201" s="51">
        <v>110</v>
      </c>
      <c r="M201" s="48">
        <f t="shared" si="49"/>
        <v>1.4538725878932065E-2</v>
      </c>
      <c r="N201" s="49">
        <f t="shared" si="50"/>
        <v>6190</v>
      </c>
      <c r="O201" s="48">
        <f t="shared" si="51"/>
        <v>0.81813375627808615</v>
      </c>
      <c r="P201" s="52">
        <v>7566</v>
      </c>
      <c r="Q201" s="75">
        <v>1435</v>
      </c>
      <c r="R201" s="79">
        <f t="shared" si="52"/>
        <v>0.18621853101479366</v>
      </c>
      <c r="S201" s="76">
        <v>210</v>
      </c>
      <c r="T201" s="79">
        <f t="shared" si="53"/>
        <v>2.7251492343628343E-2</v>
      </c>
      <c r="U201" s="77">
        <f t="shared" si="54"/>
        <v>6061</v>
      </c>
      <c r="V201" s="79">
        <f t="shared" si="55"/>
        <v>0.78652997664157798</v>
      </c>
      <c r="W201" s="81">
        <v>7706</v>
      </c>
      <c r="X201" s="89">
        <v>292</v>
      </c>
      <c r="Y201" s="93">
        <f t="shared" si="56"/>
        <v>3.7561101106251611E-2</v>
      </c>
      <c r="Z201" s="89">
        <f t="shared" si="60"/>
        <v>7482</v>
      </c>
      <c r="AA201" s="93">
        <f t="shared" si="57"/>
        <v>0.96243889889374834</v>
      </c>
      <c r="AB201" s="97">
        <v>7774</v>
      </c>
      <c r="AC201" s="116">
        <v>414</v>
      </c>
      <c r="AD201" s="114">
        <f t="shared" si="58"/>
        <v>5.229253505115574E-2</v>
      </c>
      <c r="AE201" s="113">
        <f t="shared" si="61"/>
        <v>7503</v>
      </c>
      <c r="AF201" s="114">
        <f t="shared" si="59"/>
        <v>0.94770746494884428</v>
      </c>
      <c r="AG201" s="117">
        <v>7917</v>
      </c>
    </row>
    <row r="202" spans="1:33" x14ac:dyDescent="0.2">
      <c r="A202" s="14" t="s">
        <v>149</v>
      </c>
      <c r="B202" s="4" t="s">
        <v>184</v>
      </c>
      <c r="C202" s="31">
        <v>4494</v>
      </c>
      <c r="D202" s="32">
        <f t="shared" si="44"/>
        <v>0.17238866086155971</v>
      </c>
      <c r="E202" s="37">
        <v>138</v>
      </c>
      <c r="F202" s="32">
        <f t="shared" si="45"/>
        <v>5.2936437914764666E-3</v>
      </c>
      <c r="G202" s="33">
        <f t="shared" si="46"/>
        <v>21437</v>
      </c>
      <c r="H202" s="32">
        <f t="shared" si="47"/>
        <v>0.82231769534696386</v>
      </c>
      <c r="I202" s="38">
        <v>26069</v>
      </c>
      <c r="J202" s="47">
        <v>5179</v>
      </c>
      <c r="K202" s="48">
        <f t="shared" si="48"/>
        <v>0.1934989725387633</v>
      </c>
      <c r="L202" s="51">
        <v>423</v>
      </c>
      <c r="M202" s="48">
        <f t="shared" si="49"/>
        <v>1.5804221931627126E-2</v>
      </c>
      <c r="N202" s="49">
        <f t="shared" si="50"/>
        <v>21163</v>
      </c>
      <c r="O202" s="48">
        <f t="shared" si="51"/>
        <v>0.79069680552960953</v>
      </c>
      <c r="P202" s="52">
        <v>26765</v>
      </c>
      <c r="Q202" s="75">
        <v>5835</v>
      </c>
      <c r="R202" s="79">
        <f t="shared" si="52"/>
        <v>0.21448263186914171</v>
      </c>
      <c r="S202" s="76">
        <v>706</v>
      </c>
      <c r="T202" s="79">
        <f t="shared" si="53"/>
        <v>2.5951111927954421E-2</v>
      </c>
      <c r="U202" s="77">
        <f t="shared" si="54"/>
        <v>20664</v>
      </c>
      <c r="V202" s="79">
        <f t="shared" si="55"/>
        <v>0.75956625620290386</v>
      </c>
      <c r="W202" s="81">
        <v>27205</v>
      </c>
      <c r="X202" s="89">
        <v>1072</v>
      </c>
      <c r="Y202" s="93">
        <f t="shared" si="56"/>
        <v>3.8421561951184548E-2</v>
      </c>
      <c r="Z202" s="89">
        <f t="shared" si="60"/>
        <v>26829</v>
      </c>
      <c r="AA202" s="93">
        <f t="shared" si="57"/>
        <v>0.96157843804881549</v>
      </c>
      <c r="AB202" s="97">
        <v>27901</v>
      </c>
      <c r="AC202" s="116">
        <v>1391</v>
      </c>
      <c r="AD202" s="114">
        <f t="shared" si="58"/>
        <v>4.8831004704065158E-2</v>
      </c>
      <c r="AE202" s="113">
        <f t="shared" si="61"/>
        <v>27095</v>
      </c>
      <c r="AF202" s="114">
        <f t="shared" si="59"/>
        <v>0.95116899529593479</v>
      </c>
      <c r="AG202" s="117">
        <v>28486</v>
      </c>
    </row>
    <row r="203" spans="1:33" x14ac:dyDescent="0.2">
      <c r="A203" s="14" t="s">
        <v>149</v>
      </c>
      <c r="B203" s="4" t="s">
        <v>185</v>
      </c>
      <c r="C203" s="31">
        <v>1054</v>
      </c>
      <c r="D203" s="32">
        <f t="shared" si="44"/>
        <v>0.15614814814814815</v>
      </c>
      <c r="E203" s="37">
        <v>40</v>
      </c>
      <c r="F203" s="32">
        <f t="shared" si="45"/>
        <v>5.9259259259259256E-3</v>
      </c>
      <c r="G203" s="33">
        <f t="shared" si="46"/>
        <v>5656</v>
      </c>
      <c r="H203" s="32">
        <f t="shared" si="47"/>
        <v>0.83792592592592596</v>
      </c>
      <c r="I203" s="38">
        <v>6750</v>
      </c>
      <c r="J203" s="47">
        <v>1186</v>
      </c>
      <c r="K203" s="48">
        <f t="shared" si="48"/>
        <v>0.1706229319522371</v>
      </c>
      <c r="L203" s="51">
        <v>96</v>
      </c>
      <c r="M203" s="48">
        <f t="shared" si="49"/>
        <v>1.3810962451445835E-2</v>
      </c>
      <c r="N203" s="49">
        <f t="shared" si="50"/>
        <v>5669</v>
      </c>
      <c r="O203" s="48">
        <f t="shared" si="51"/>
        <v>0.81556610559631704</v>
      </c>
      <c r="P203" s="52">
        <v>6951</v>
      </c>
      <c r="Q203" s="75">
        <v>1337</v>
      </c>
      <c r="R203" s="79">
        <f t="shared" si="52"/>
        <v>0.18908216659595531</v>
      </c>
      <c r="S203" s="76">
        <v>182</v>
      </c>
      <c r="T203" s="79">
        <f t="shared" si="53"/>
        <v>2.5738933672747842E-2</v>
      </c>
      <c r="U203" s="77">
        <f t="shared" si="54"/>
        <v>5552</v>
      </c>
      <c r="V203" s="79">
        <f t="shared" si="55"/>
        <v>0.78517889973129684</v>
      </c>
      <c r="W203" s="81">
        <v>7071</v>
      </c>
      <c r="X203" s="89">
        <v>272</v>
      </c>
      <c r="Y203" s="93">
        <f t="shared" si="56"/>
        <v>3.7872458925090502E-2</v>
      </c>
      <c r="Z203" s="89">
        <f t="shared" si="60"/>
        <v>6910</v>
      </c>
      <c r="AA203" s="93">
        <f t="shared" si="57"/>
        <v>0.9621275410749095</v>
      </c>
      <c r="AB203" s="97">
        <v>7182</v>
      </c>
      <c r="AC203" s="116">
        <v>363</v>
      </c>
      <c r="AD203" s="114">
        <f t="shared" si="58"/>
        <v>4.9698795180722892E-2</v>
      </c>
      <c r="AE203" s="113">
        <f t="shared" si="61"/>
        <v>6941</v>
      </c>
      <c r="AF203" s="114">
        <f t="shared" si="59"/>
        <v>0.95030120481927716</v>
      </c>
      <c r="AG203" s="117">
        <v>7304</v>
      </c>
    </row>
    <row r="204" spans="1:33" x14ac:dyDescent="0.2">
      <c r="A204" s="14" t="s">
        <v>149</v>
      </c>
      <c r="B204" s="4" t="s">
        <v>186</v>
      </c>
      <c r="C204" s="31">
        <v>3530</v>
      </c>
      <c r="D204" s="32">
        <f t="shared" si="44"/>
        <v>0.18439197659841203</v>
      </c>
      <c r="E204" s="37">
        <v>108</v>
      </c>
      <c r="F204" s="32">
        <f t="shared" si="45"/>
        <v>5.641454241537819E-3</v>
      </c>
      <c r="G204" s="33">
        <f t="shared" si="46"/>
        <v>15506</v>
      </c>
      <c r="H204" s="32">
        <f t="shared" si="47"/>
        <v>0.80996656916005016</v>
      </c>
      <c r="I204" s="38">
        <v>19144</v>
      </c>
      <c r="J204" s="47">
        <v>3914</v>
      </c>
      <c r="K204" s="48">
        <f t="shared" si="48"/>
        <v>0.19908443540183113</v>
      </c>
      <c r="L204" s="51">
        <v>311</v>
      </c>
      <c r="M204" s="48">
        <f t="shared" si="49"/>
        <v>1.5818921668362157E-2</v>
      </c>
      <c r="N204" s="49">
        <f t="shared" si="50"/>
        <v>15435</v>
      </c>
      <c r="O204" s="48">
        <f t="shared" si="51"/>
        <v>0.78509664292980674</v>
      </c>
      <c r="P204" s="52">
        <v>19660</v>
      </c>
      <c r="Q204" s="75">
        <v>4415</v>
      </c>
      <c r="R204" s="79">
        <f t="shared" si="52"/>
        <v>0.21606146618381131</v>
      </c>
      <c r="S204" s="76">
        <v>487</v>
      </c>
      <c r="T204" s="79">
        <f t="shared" si="53"/>
        <v>2.3832827640207499E-2</v>
      </c>
      <c r="U204" s="77">
        <f t="shared" si="54"/>
        <v>15532</v>
      </c>
      <c r="V204" s="79">
        <f t="shared" si="55"/>
        <v>0.76010570617598117</v>
      </c>
      <c r="W204" s="81">
        <v>20434</v>
      </c>
      <c r="X204" s="89">
        <v>668</v>
      </c>
      <c r="Y204" s="93">
        <f t="shared" si="56"/>
        <v>3.2049129204049322E-2</v>
      </c>
      <c r="Z204" s="89">
        <f t="shared" si="60"/>
        <v>20175</v>
      </c>
      <c r="AA204" s="93">
        <f t="shared" si="57"/>
        <v>0.96795087079595066</v>
      </c>
      <c r="AB204" s="97">
        <v>20843</v>
      </c>
      <c r="AC204" s="116">
        <v>845</v>
      </c>
      <c r="AD204" s="114">
        <f t="shared" si="58"/>
        <v>3.9751611233946466E-2</v>
      </c>
      <c r="AE204" s="113">
        <f t="shared" si="61"/>
        <v>20412</v>
      </c>
      <c r="AF204" s="114">
        <f t="shared" si="59"/>
        <v>0.96024838876605356</v>
      </c>
      <c r="AG204" s="117">
        <v>21257</v>
      </c>
    </row>
    <row r="205" spans="1:33" x14ac:dyDescent="0.2">
      <c r="A205" s="14" t="s">
        <v>149</v>
      </c>
      <c r="B205" s="4" t="s">
        <v>187</v>
      </c>
      <c r="C205" s="31">
        <v>5158</v>
      </c>
      <c r="D205" s="32">
        <f t="shared" ref="D205:D268" si="62">C205/I205</f>
        <v>0.19311119430924747</v>
      </c>
      <c r="E205" s="37">
        <v>257</v>
      </c>
      <c r="F205" s="32">
        <f t="shared" ref="F205:F268" si="63">E205/I205</f>
        <v>9.6218644702358667E-3</v>
      </c>
      <c r="G205" s="33">
        <f t="shared" ref="G205:G268" si="64">I205-C205-E205</f>
        <v>21295</v>
      </c>
      <c r="H205" s="32">
        <f t="shared" ref="H205:H268" si="65">G205/I205</f>
        <v>0.79726694122051667</v>
      </c>
      <c r="I205" s="38">
        <v>26710</v>
      </c>
      <c r="J205" s="47">
        <v>5518</v>
      </c>
      <c r="K205" s="48">
        <f t="shared" ref="K205:K268" si="66">J205/P205</f>
        <v>0.20419642526736484</v>
      </c>
      <c r="L205" s="51">
        <v>569</v>
      </c>
      <c r="M205" s="48">
        <f t="shared" ref="M205:M268" si="67">L205/P205</f>
        <v>2.1056137364467306E-2</v>
      </c>
      <c r="N205" s="49">
        <f t="shared" ref="N205:N268" si="68">P205-J205-L205</f>
        <v>20936</v>
      </c>
      <c r="O205" s="48">
        <f t="shared" ref="O205:O268" si="69">N205/P205</f>
        <v>0.77474743736816787</v>
      </c>
      <c r="P205" s="52">
        <v>27023</v>
      </c>
      <c r="Q205" s="75">
        <v>5981</v>
      </c>
      <c r="R205" s="79">
        <f t="shared" ref="R205:R268" si="70">Q205/W205</f>
        <v>0.22204484704484703</v>
      </c>
      <c r="S205" s="76">
        <v>821</v>
      </c>
      <c r="T205" s="79">
        <f t="shared" ref="T205:T268" si="71">S205/W205</f>
        <v>3.047965547965548E-2</v>
      </c>
      <c r="U205" s="77">
        <f t="shared" ref="U205:U268" si="72">W205-Q205-S205</f>
        <v>20134</v>
      </c>
      <c r="V205" s="79">
        <f t="shared" ref="V205:V268" si="73">U205/W205</f>
        <v>0.74747549747549746</v>
      </c>
      <c r="W205" s="81">
        <v>26936</v>
      </c>
      <c r="X205" s="89">
        <v>1169</v>
      </c>
      <c r="Y205" s="93">
        <f t="shared" si="56"/>
        <v>4.240116068190062E-2</v>
      </c>
      <c r="Z205" s="89">
        <f t="shared" si="60"/>
        <v>26401</v>
      </c>
      <c r="AA205" s="93">
        <f t="shared" si="57"/>
        <v>0.95759883931809942</v>
      </c>
      <c r="AB205" s="97">
        <v>27570</v>
      </c>
      <c r="AC205" s="116">
        <v>1434</v>
      </c>
      <c r="AD205" s="114">
        <f t="shared" si="58"/>
        <v>5.1543797850544554E-2</v>
      </c>
      <c r="AE205" s="113">
        <f t="shared" si="61"/>
        <v>26387</v>
      </c>
      <c r="AF205" s="114">
        <f t="shared" si="59"/>
        <v>0.94845620214945547</v>
      </c>
      <c r="AG205" s="117">
        <v>27821</v>
      </c>
    </row>
    <row r="206" spans="1:33" x14ac:dyDescent="0.2">
      <c r="A206" s="14" t="s">
        <v>149</v>
      </c>
      <c r="B206" s="4" t="s">
        <v>188</v>
      </c>
      <c r="C206" s="31">
        <v>3253</v>
      </c>
      <c r="D206" s="32">
        <f t="shared" si="62"/>
        <v>0.17661110809490199</v>
      </c>
      <c r="E206" s="37">
        <v>93</v>
      </c>
      <c r="F206" s="32">
        <f t="shared" si="63"/>
        <v>5.0491340463651663E-3</v>
      </c>
      <c r="G206" s="33">
        <f t="shared" si="64"/>
        <v>15073</v>
      </c>
      <c r="H206" s="32">
        <f t="shared" si="65"/>
        <v>0.81833975785873281</v>
      </c>
      <c r="I206" s="38">
        <v>18419</v>
      </c>
      <c r="J206" s="47">
        <v>3675</v>
      </c>
      <c r="K206" s="48">
        <f t="shared" si="66"/>
        <v>0.19436217474085044</v>
      </c>
      <c r="L206" s="51">
        <v>253</v>
      </c>
      <c r="M206" s="48">
        <f t="shared" si="67"/>
        <v>1.3380579648825894E-2</v>
      </c>
      <c r="N206" s="49">
        <f t="shared" si="68"/>
        <v>14980</v>
      </c>
      <c r="O206" s="48">
        <f t="shared" si="69"/>
        <v>0.79225724561032362</v>
      </c>
      <c r="P206" s="52">
        <v>18908</v>
      </c>
      <c r="Q206" s="75">
        <v>4206</v>
      </c>
      <c r="R206" s="79">
        <f t="shared" si="70"/>
        <v>0.21798393366157034</v>
      </c>
      <c r="S206" s="76">
        <v>485</v>
      </c>
      <c r="T206" s="79">
        <f t="shared" si="71"/>
        <v>2.5136045607670382E-2</v>
      </c>
      <c r="U206" s="77">
        <f t="shared" si="72"/>
        <v>14604</v>
      </c>
      <c r="V206" s="79">
        <f t="shared" si="73"/>
        <v>0.75688002073075922</v>
      </c>
      <c r="W206" s="81">
        <v>19295</v>
      </c>
      <c r="X206" s="89">
        <v>668</v>
      </c>
      <c r="Y206" s="93">
        <f t="shared" ref="Y206:Y269" si="74">X206/AB206</f>
        <v>3.3776609192496337E-2</v>
      </c>
      <c r="Z206" s="89">
        <f t="shared" si="60"/>
        <v>19109</v>
      </c>
      <c r="AA206" s="93">
        <f t="shared" ref="AA206:AA269" si="75">Z206/AB206</f>
        <v>0.96622339080750363</v>
      </c>
      <c r="AB206" s="97">
        <v>19777</v>
      </c>
      <c r="AC206" s="116">
        <v>932</v>
      </c>
      <c r="AD206" s="114">
        <f t="shared" ref="AD206:AD269" si="76">AC206/AG206</f>
        <v>4.6365852445151984E-2</v>
      </c>
      <c r="AE206" s="113">
        <f t="shared" si="61"/>
        <v>19169</v>
      </c>
      <c r="AF206" s="114">
        <f t="shared" ref="AF206:AF269" si="77">AE206/AG206</f>
        <v>0.95363414755484799</v>
      </c>
      <c r="AG206" s="117">
        <v>20101</v>
      </c>
    </row>
    <row r="207" spans="1:33" x14ac:dyDescent="0.2">
      <c r="A207" s="14" t="s">
        <v>149</v>
      </c>
      <c r="B207" s="4" t="s">
        <v>189</v>
      </c>
      <c r="C207" s="31">
        <v>8571</v>
      </c>
      <c r="D207" s="32">
        <f t="shared" si="62"/>
        <v>0.17435970461989136</v>
      </c>
      <c r="E207" s="37">
        <v>274</v>
      </c>
      <c r="F207" s="32">
        <f t="shared" si="63"/>
        <v>5.5739772565453543E-3</v>
      </c>
      <c r="G207" s="33">
        <f t="shared" si="64"/>
        <v>40312</v>
      </c>
      <c r="H207" s="32">
        <f t="shared" si="65"/>
        <v>0.82006631812356323</v>
      </c>
      <c r="I207" s="38">
        <v>49157</v>
      </c>
      <c r="J207" s="47">
        <v>9744</v>
      </c>
      <c r="K207" s="48">
        <f t="shared" si="66"/>
        <v>0.19409198653466925</v>
      </c>
      <c r="L207" s="51">
        <v>925</v>
      </c>
      <c r="M207" s="48">
        <f t="shared" si="67"/>
        <v>1.8425193713523098E-2</v>
      </c>
      <c r="N207" s="49">
        <f t="shared" si="68"/>
        <v>39534</v>
      </c>
      <c r="O207" s="48">
        <f t="shared" si="69"/>
        <v>0.78748281975180767</v>
      </c>
      <c r="P207" s="52">
        <v>50203</v>
      </c>
      <c r="Q207" s="75">
        <v>11068</v>
      </c>
      <c r="R207" s="79">
        <f t="shared" si="70"/>
        <v>0.21406053573155401</v>
      </c>
      <c r="S207" s="76">
        <v>1875</v>
      </c>
      <c r="T207" s="79">
        <f t="shared" si="71"/>
        <v>3.626341746446185E-2</v>
      </c>
      <c r="U207" s="77">
        <f t="shared" si="72"/>
        <v>38762</v>
      </c>
      <c r="V207" s="79">
        <f t="shared" si="73"/>
        <v>0.74967604680398414</v>
      </c>
      <c r="W207" s="81">
        <v>51705</v>
      </c>
      <c r="X207" s="89">
        <v>2288</v>
      </c>
      <c r="Y207" s="93">
        <f t="shared" si="74"/>
        <v>4.3461743028645243E-2</v>
      </c>
      <c r="Z207" s="89">
        <f t="shared" si="60"/>
        <v>50356</v>
      </c>
      <c r="AA207" s="93">
        <f t="shared" si="75"/>
        <v>0.95653825697135475</v>
      </c>
      <c r="AB207" s="97">
        <v>52644</v>
      </c>
      <c r="AC207" s="116">
        <v>2975</v>
      </c>
      <c r="AD207" s="114">
        <f t="shared" si="76"/>
        <v>5.5495448440531267E-2</v>
      </c>
      <c r="AE207" s="113">
        <f t="shared" si="61"/>
        <v>50633</v>
      </c>
      <c r="AF207" s="114">
        <f t="shared" si="77"/>
        <v>0.94450455155946877</v>
      </c>
      <c r="AG207" s="117">
        <v>53608</v>
      </c>
    </row>
    <row r="208" spans="1:33" x14ac:dyDescent="0.2">
      <c r="A208" s="14" t="s">
        <v>149</v>
      </c>
      <c r="B208" s="4" t="s">
        <v>190</v>
      </c>
      <c r="C208" s="31">
        <v>1921</v>
      </c>
      <c r="D208" s="32">
        <f t="shared" si="62"/>
        <v>0.14622821039811221</v>
      </c>
      <c r="E208" s="37">
        <v>39</v>
      </c>
      <c r="F208" s="32">
        <f t="shared" si="63"/>
        <v>2.9687143183375199E-3</v>
      </c>
      <c r="G208" s="33">
        <f t="shared" si="64"/>
        <v>11177</v>
      </c>
      <c r="H208" s="32">
        <f t="shared" si="65"/>
        <v>0.85080307528355026</v>
      </c>
      <c r="I208" s="38">
        <v>13137</v>
      </c>
      <c r="J208" s="47">
        <v>2184</v>
      </c>
      <c r="K208" s="48">
        <f t="shared" si="66"/>
        <v>0.1638778419749381</v>
      </c>
      <c r="L208" s="51">
        <v>133</v>
      </c>
      <c r="M208" s="48">
        <f t="shared" si="67"/>
        <v>9.9797403766789233E-3</v>
      </c>
      <c r="N208" s="49">
        <f t="shared" si="68"/>
        <v>11010</v>
      </c>
      <c r="O208" s="48">
        <f t="shared" si="69"/>
        <v>0.82614241764838303</v>
      </c>
      <c r="P208" s="52">
        <v>13327</v>
      </c>
      <c r="Q208" s="75">
        <v>2463</v>
      </c>
      <c r="R208" s="79">
        <f t="shared" si="70"/>
        <v>0.18096987509184423</v>
      </c>
      <c r="S208" s="76">
        <v>270</v>
      </c>
      <c r="T208" s="79">
        <f t="shared" si="71"/>
        <v>1.9838354151359296E-2</v>
      </c>
      <c r="U208" s="77">
        <f t="shared" si="72"/>
        <v>10877</v>
      </c>
      <c r="V208" s="79">
        <f t="shared" si="73"/>
        <v>0.79919177075679648</v>
      </c>
      <c r="W208" s="81">
        <v>13610</v>
      </c>
      <c r="X208" s="89">
        <v>401</v>
      </c>
      <c r="Y208" s="93">
        <f t="shared" si="74"/>
        <v>2.8869690424766017E-2</v>
      </c>
      <c r="Z208" s="89">
        <f t="shared" si="60"/>
        <v>13489</v>
      </c>
      <c r="AA208" s="93">
        <f t="shared" si="75"/>
        <v>0.97113030957523394</v>
      </c>
      <c r="AB208" s="97">
        <v>13890</v>
      </c>
      <c r="AC208" s="116">
        <v>585</v>
      </c>
      <c r="AD208" s="114">
        <f t="shared" si="76"/>
        <v>4.1179783190201324E-2</v>
      </c>
      <c r="AE208" s="113">
        <f t="shared" si="61"/>
        <v>13621</v>
      </c>
      <c r="AF208" s="114">
        <f t="shared" si="77"/>
        <v>0.95882021680979868</v>
      </c>
      <c r="AG208" s="117">
        <v>14206</v>
      </c>
    </row>
    <row r="209" spans="1:33" x14ac:dyDescent="0.2">
      <c r="A209" s="14" t="s">
        <v>149</v>
      </c>
      <c r="B209" s="4" t="s">
        <v>191</v>
      </c>
      <c r="C209" s="31">
        <v>826</v>
      </c>
      <c r="D209" s="32">
        <f t="shared" si="62"/>
        <v>0.13094483195941661</v>
      </c>
      <c r="E209" s="37">
        <v>18</v>
      </c>
      <c r="F209" s="32">
        <f t="shared" si="63"/>
        <v>2.8535193405199747E-3</v>
      </c>
      <c r="G209" s="33">
        <f t="shared" si="64"/>
        <v>5464</v>
      </c>
      <c r="H209" s="32">
        <f t="shared" si="65"/>
        <v>0.86620164870006344</v>
      </c>
      <c r="I209" s="38">
        <v>6308</v>
      </c>
      <c r="J209" s="47">
        <v>927</v>
      </c>
      <c r="K209" s="48">
        <f t="shared" si="66"/>
        <v>0.14383242823894493</v>
      </c>
      <c r="L209" s="51">
        <v>80</v>
      </c>
      <c r="M209" s="48">
        <f t="shared" si="67"/>
        <v>1.2412723041117145E-2</v>
      </c>
      <c r="N209" s="49">
        <f t="shared" si="68"/>
        <v>5438</v>
      </c>
      <c r="O209" s="48">
        <f t="shared" si="69"/>
        <v>0.84375484871993789</v>
      </c>
      <c r="P209" s="52">
        <v>6445</v>
      </c>
      <c r="Q209" s="75">
        <v>1024</v>
      </c>
      <c r="R209" s="79">
        <f t="shared" si="70"/>
        <v>0.15635974958008855</v>
      </c>
      <c r="S209" s="76">
        <v>172</v>
      </c>
      <c r="T209" s="79">
        <f t="shared" si="71"/>
        <v>2.6263551687280499E-2</v>
      </c>
      <c r="U209" s="77">
        <f t="shared" si="72"/>
        <v>5353</v>
      </c>
      <c r="V209" s="79">
        <f t="shared" si="73"/>
        <v>0.81737669873263097</v>
      </c>
      <c r="W209" s="81">
        <v>6549</v>
      </c>
      <c r="X209" s="89">
        <v>204</v>
      </c>
      <c r="Y209" s="93">
        <f t="shared" si="74"/>
        <v>3.0456852791878174E-2</v>
      </c>
      <c r="Z209" s="89">
        <f t="shared" si="60"/>
        <v>6494</v>
      </c>
      <c r="AA209" s="93">
        <f t="shared" si="75"/>
        <v>0.96954314720812185</v>
      </c>
      <c r="AB209" s="97">
        <v>6698</v>
      </c>
      <c r="AC209" s="116">
        <v>272</v>
      </c>
      <c r="AD209" s="114">
        <f t="shared" si="76"/>
        <v>4.0100250626566414E-2</v>
      </c>
      <c r="AE209" s="113">
        <f t="shared" si="61"/>
        <v>6511</v>
      </c>
      <c r="AF209" s="114">
        <f t="shared" si="77"/>
        <v>0.95989974937343359</v>
      </c>
      <c r="AG209" s="117">
        <v>6783</v>
      </c>
    </row>
    <row r="210" spans="1:33" x14ac:dyDescent="0.2">
      <c r="A210" s="14" t="s">
        <v>149</v>
      </c>
      <c r="B210" s="4" t="s">
        <v>192</v>
      </c>
      <c r="C210" s="31">
        <v>1907</v>
      </c>
      <c r="D210" s="32">
        <f t="shared" si="62"/>
        <v>0.15108540643321186</v>
      </c>
      <c r="E210" s="37">
        <v>50</v>
      </c>
      <c r="F210" s="32">
        <f t="shared" si="63"/>
        <v>3.9613373474885125E-3</v>
      </c>
      <c r="G210" s="33">
        <f t="shared" si="64"/>
        <v>10665</v>
      </c>
      <c r="H210" s="32">
        <f t="shared" si="65"/>
        <v>0.84495325621929962</v>
      </c>
      <c r="I210" s="38">
        <v>12622</v>
      </c>
      <c r="J210" s="47">
        <v>2151</v>
      </c>
      <c r="K210" s="48">
        <f t="shared" si="66"/>
        <v>0.16644741932987697</v>
      </c>
      <c r="L210" s="51">
        <v>174</v>
      </c>
      <c r="M210" s="48">
        <f t="shared" si="67"/>
        <v>1.3464365859320591E-2</v>
      </c>
      <c r="N210" s="49">
        <f t="shared" si="68"/>
        <v>10598</v>
      </c>
      <c r="O210" s="48">
        <f t="shared" si="69"/>
        <v>0.82008821481080241</v>
      </c>
      <c r="P210" s="52">
        <v>12923</v>
      </c>
      <c r="Q210" s="75">
        <v>2521</v>
      </c>
      <c r="R210" s="79">
        <f t="shared" si="70"/>
        <v>0.19163816039528697</v>
      </c>
      <c r="S210" s="76">
        <v>332</v>
      </c>
      <c r="T210" s="79">
        <f t="shared" si="71"/>
        <v>2.5237552261497528E-2</v>
      </c>
      <c r="U210" s="77">
        <f t="shared" si="72"/>
        <v>10302</v>
      </c>
      <c r="V210" s="79">
        <f t="shared" si="73"/>
        <v>0.78312428734321549</v>
      </c>
      <c r="W210" s="81">
        <v>13155</v>
      </c>
      <c r="X210" s="89">
        <v>471</v>
      </c>
      <c r="Y210" s="93">
        <f t="shared" si="74"/>
        <v>3.5044642857142858E-2</v>
      </c>
      <c r="Z210" s="89">
        <f t="shared" si="60"/>
        <v>12969</v>
      </c>
      <c r="AA210" s="93">
        <f t="shared" si="75"/>
        <v>0.96495535714285718</v>
      </c>
      <c r="AB210" s="97">
        <v>13440</v>
      </c>
      <c r="AC210" s="116">
        <v>687</v>
      </c>
      <c r="AD210" s="114">
        <f t="shared" si="76"/>
        <v>5.0462758924636406E-2</v>
      </c>
      <c r="AE210" s="113">
        <f t="shared" si="61"/>
        <v>12927</v>
      </c>
      <c r="AF210" s="114">
        <f t="shared" si="77"/>
        <v>0.94953724107536364</v>
      </c>
      <c r="AG210" s="117">
        <v>13614</v>
      </c>
    </row>
    <row r="211" spans="1:33" x14ac:dyDescent="0.2">
      <c r="A211" s="14" t="s">
        <v>149</v>
      </c>
      <c r="B211" s="4" t="s">
        <v>193</v>
      </c>
      <c r="C211" s="31">
        <v>3124</v>
      </c>
      <c r="D211" s="32">
        <f t="shared" si="62"/>
        <v>0.14988245454109295</v>
      </c>
      <c r="E211" s="37">
        <v>208</v>
      </c>
      <c r="F211" s="32">
        <f t="shared" si="63"/>
        <v>9.9793695725183523E-3</v>
      </c>
      <c r="G211" s="33">
        <f t="shared" si="64"/>
        <v>17511</v>
      </c>
      <c r="H211" s="32">
        <f t="shared" si="65"/>
        <v>0.84013817588638873</v>
      </c>
      <c r="I211" s="38">
        <v>20843</v>
      </c>
      <c r="J211" s="47">
        <v>3580</v>
      </c>
      <c r="K211" s="48">
        <f t="shared" si="66"/>
        <v>0.16847851663607699</v>
      </c>
      <c r="L211" s="51">
        <v>377</v>
      </c>
      <c r="M211" s="48">
        <f t="shared" si="67"/>
        <v>1.7742011388771236E-2</v>
      </c>
      <c r="N211" s="49">
        <f t="shared" si="68"/>
        <v>17292</v>
      </c>
      <c r="O211" s="48">
        <f t="shared" si="69"/>
        <v>0.81377947197515177</v>
      </c>
      <c r="P211" s="52">
        <v>21249</v>
      </c>
      <c r="Q211" s="75">
        <v>4021</v>
      </c>
      <c r="R211" s="79">
        <f t="shared" si="70"/>
        <v>0.18678000743218134</v>
      </c>
      <c r="S211" s="76">
        <v>572</v>
      </c>
      <c r="T211" s="79">
        <f t="shared" si="71"/>
        <v>2.6570048309178744E-2</v>
      </c>
      <c r="U211" s="77">
        <f t="shared" si="72"/>
        <v>16935</v>
      </c>
      <c r="V211" s="79">
        <f t="shared" si="73"/>
        <v>0.78664994425863988</v>
      </c>
      <c r="W211" s="81">
        <v>21528</v>
      </c>
      <c r="X211" s="89">
        <v>790</v>
      </c>
      <c r="Y211" s="93">
        <f t="shared" si="74"/>
        <v>3.6129150278971921E-2</v>
      </c>
      <c r="Z211" s="89">
        <f t="shared" si="60"/>
        <v>21076</v>
      </c>
      <c r="AA211" s="93">
        <f t="shared" si="75"/>
        <v>0.9638708497210281</v>
      </c>
      <c r="AB211" s="97">
        <v>21866</v>
      </c>
      <c r="AC211" s="116">
        <v>1004</v>
      </c>
      <c r="AD211" s="114">
        <f t="shared" si="76"/>
        <v>4.4909643943460371E-2</v>
      </c>
      <c r="AE211" s="113">
        <f t="shared" si="61"/>
        <v>21352</v>
      </c>
      <c r="AF211" s="114">
        <f t="shared" si="77"/>
        <v>0.95509035605653958</v>
      </c>
      <c r="AG211" s="117">
        <v>22356</v>
      </c>
    </row>
    <row r="212" spans="1:33" x14ac:dyDescent="0.2">
      <c r="A212" s="14" t="s">
        <v>149</v>
      </c>
      <c r="B212" s="4" t="s">
        <v>194</v>
      </c>
      <c r="C212" s="31">
        <v>1388</v>
      </c>
      <c r="D212" s="32">
        <f t="shared" si="62"/>
        <v>0.14687830687830689</v>
      </c>
      <c r="E212" s="37">
        <v>53</v>
      </c>
      <c r="F212" s="32">
        <f t="shared" si="63"/>
        <v>5.6084656084656086E-3</v>
      </c>
      <c r="G212" s="33">
        <f t="shared" si="64"/>
        <v>8009</v>
      </c>
      <c r="H212" s="32">
        <f t="shared" si="65"/>
        <v>0.84751322751322755</v>
      </c>
      <c r="I212" s="38">
        <v>9450</v>
      </c>
      <c r="J212" s="47">
        <v>1577</v>
      </c>
      <c r="K212" s="48">
        <f t="shared" si="66"/>
        <v>0.16358921161825726</v>
      </c>
      <c r="L212" s="51">
        <v>133</v>
      </c>
      <c r="M212" s="48">
        <f t="shared" si="67"/>
        <v>1.3796680497925311E-2</v>
      </c>
      <c r="N212" s="49">
        <f t="shared" si="68"/>
        <v>7930</v>
      </c>
      <c r="O212" s="48">
        <f t="shared" si="69"/>
        <v>0.82261410788381739</v>
      </c>
      <c r="P212" s="52">
        <v>9640</v>
      </c>
      <c r="Q212" s="75">
        <v>1804</v>
      </c>
      <c r="R212" s="79">
        <f t="shared" si="70"/>
        <v>0.18447694038245219</v>
      </c>
      <c r="S212" s="76">
        <v>214</v>
      </c>
      <c r="T212" s="79">
        <f t="shared" si="71"/>
        <v>2.1883628182840783E-2</v>
      </c>
      <c r="U212" s="77">
        <f t="shared" si="72"/>
        <v>7761</v>
      </c>
      <c r="V212" s="79">
        <f t="shared" si="73"/>
        <v>0.79363943143470705</v>
      </c>
      <c r="W212" s="81">
        <v>9779</v>
      </c>
      <c r="X212" s="89">
        <v>330</v>
      </c>
      <c r="Y212" s="93">
        <f t="shared" si="74"/>
        <v>3.2927559369387349E-2</v>
      </c>
      <c r="Z212" s="89">
        <f t="shared" si="60"/>
        <v>9692</v>
      </c>
      <c r="AA212" s="93">
        <f t="shared" si="75"/>
        <v>0.96707244063061271</v>
      </c>
      <c r="AB212" s="97">
        <v>10022</v>
      </c>
      <c r="AC212" s="116">
        <v>447</v>
      </c>
      <c r="AD212" s="114">
        <f t="shared" si="76"/>
        <v>4.4122001776724901E-2</v>
      </c>
      <c r="AE212" s="113">
        <f t="shared" si="61"/>
        <v>9684</v>
      </c>
      <c r="AF212" s="114">
        <f t="shared" si="77"/>
        <v>0.95587799822327513</v>
      </c>
      <c r="AG212" s="117">
        <v>10131</v>
      </c>
    </row>
    <row r="213" spans="1:33" x14ac:dyDescent="0.2">
      <c r="A213" s="14" t="s">
        <v>149</v>
      </c>
      <c r="B213" s="4" t="s">
        <v>195</v>
      </c>
      <c r="C213" s="31">
        <v>4966</v>
      </c>
      <c r="D213" s="32">
        <f t="shared" si="62"/>
        <v>0.18186479162088917</v>
      </c>
      <c r="E213" s="37">
        <v>376</v>
      </c>
      <c r="F213" s="32">
        <f t="shared" si="63"/>
        <v>1.3769867428404014E-2</v>
      </c>
      <c r="G213" s="33">
        <f t="shared" si="64"/>
        <v>21964</v>
      </c>
      <c r="H213" s="32">
        <f t="shared" si="65"/>
        <v>0.80436534095070678</v>
      </c>
      <c r="I213" s="38">
        <v>27306</v>
      </c>
      <c r="J213" s="47">
        <v>5145</v>
      </c>
      <c r="K213" s="48">
        <f t="shared" si="66"/>
        <v>0.18480603448275862</v>
      </c>
      <c r="L213" s="51">
        <v>943</v>
      </c>
      <c r="M213" s="48">
        <f t="shared" si="67"/>
        <v>3.3872126436781606E-2</v>
      </c>
      <c r="N213" s="49">
        <f t="shared" si="68"/>
        <v>21752</v>
      </c>
      <c r="O213" s="48">
        <f t="shared" si="69"/>
        <v>0.78132183908045982</v>
      </c>
      <c r="P213" s="52">
        <v>27840</v>
      </c>
      <c r="Q213" s="75">
        <v>5457</v>
      </c>
      <c r="R213" s="79">
        <f t="shared" si="70"/>
        <v>0.19267707082833133</v>
      </c>
      <c r="S213" s="76">
        <v>1586</v>
      </c>
      <c r="T213" s="79">
        <f t="shared" si="71"/>
        <v>5.5998870136289812E-2</v>
      </c>
      <c r="U213" s="77">
        <f t="shared" si="72"/>
        <v>21279</v>
      </c>
      <c r="V213" s="79">
        <f t="shared" si="73"/>
        <v>0.75132405903537891</v>
      </c>
      <c r="W213" s="81">
        <v>28322</v>
      </c>
      <c r="X213" s="89">
        <v>2032</v>
      </c>
      <c r="Y213" s="93">
        <f t="shared" si="74"/>
        <v>7.023850674040788E-2</v>
      </c>
      <c r="Z213" s="89">
        <f t="shared" si="60"/>
        <v>26898</v>
      </c>
      <c r="AA213" s="93">
        <f t="shared" si="75"/>
        <v>0.92976149325959212</v>
      </c>
      <c r="AB213" s="97">
        <v>28930</v>
      </c>
      <c r="AC213" s="116">
        <v>2414</v>
      </c>
      <c r="AD213" s="114">
        <f t="shared" si="76"/>
        <v>8.1361644759015847E-2</v>
      </c>
      <c r="AE213" s="113">
        <f t="shared" si="61"/>
        <v>27256</v>
      </c>
      <c r="AF213" s="114">
        <f t="shared" si="77"/>
        <v>0.91863835524098414</v>
      </c>
      <c r="AG213" s="117">
        <v>29670</v>
      </c>
    </row>
    <row r="214" spans="1:33" x14ac:dyDescent="0.2">
      <c r="A214" s="14" t="s">
        <v>149</v>
      </c>
      <c r="B214" s="4" t="s">
        <v>196</v>
      </c>
      <c r="C214" s="31">
        <v>664</v>
      </c>
      <c r="D214" s="32">
        <f t="shared" si="62"/>
        <v>0.13716174344143772</v>
      </c>
      <c r="E214" s="37">
        <v>10</v>
      </c>
      <c r="F214" s="32">
        <f t="shared" si="63"/>
        <v>2.0656889072505681E-3</v>
      </c>
      <c r="G214" s="33">
        <f t="shared" si="64"/>
        <v>4167</v>
      </c>
      <c r="H214" s="32">
        <f t="shared" si="65"/>
        <v>0.86077256765131172</v>
      </c>
      <c r="I214" s="38">
        <v>4841</v>
      </c>
      <c r="J214" s="47">
        <v>744</v>
      </c>
      <c r="K214" s="48">
        <f t="shared" si="66"/>
        <v>0.15085158150851583</v>
      </c>
      <c r="L214" s="51">
        <v>37</v>
      </c>
      <c r="M214" s="48">
        <f t="shared" si="67"/>
        <v>7.5020275750202758E-3</v>
      </c>
      <c r="N214" s="49">
        <f t="shared" si="68"/>
        <v>4151</v>
      </c>
      <c r="O214" s="48">
        <f t="shared" si="69"/>
        <v>0.84164639091646387</v>
      </c>
      <c r="P214" s="52">
        <v>4932</v>
      </c>
      <c r="Q214" s="75">
        <v>795</v>
      </c>
      <c r="R214" s="79">
        <f t="shared" si="70"/>
        <v>0.15880942868557732</v>
      </c>
      <c r="S214" s="76">
        <v>89</v>
      </c>
      <c r="T214" s="79">
        <f t="shared" si="71"/>
        <v>1.7778665601278467E-2</v>
      </c>
      <c r="U214" s="77">
        <f t="shared" si="72"/>
        <v>4122</v>
      </c>
      <c r="V214" s="79">
        <f t="shared" si="73"/>
        <v>0.82341190571314427</v>
      </c>
      <c r="W214" s="81">
        <v>5006</v>
      </c>
      <c r="X214" s="89">
        <v>150</v>
      </c>
      <c r="Y214" s="93">
        <f t="shared" si="74"/>
        <v>2.9262582910651581E-2</v>
      </c>
      <c r="Z214" s="89">
        <f t="shared" si="60"/>
        <v>4976</v>
      </c>
      <c r="AA214" s="93">
        <f t="shared" si="75"/>
        <v>0.97073741708934846</v>
      </c>
      <c r="AB214" s="97">
        <v>5126</v>
      </c>
      <c r="AC214" s="116">
        <v>201</v>
      </c>
      <c r="AD214" s="114">
        <f t="shared" si="76"/>
        <v>3.8410089814637872E-2</v>
      </c>
      <c r="AE214" s="113">
        <f t="shared" si="61"/>
        <v>5032</v>
      </c>
      <c r="AF214" s="114">
        <f t="shared" si="77"/>
        <v>0.96158991018536211</v>
      </c>
      <c r="AG214" s="117">
        <v>5233</v>
      </c>
    </row>
    <row r="215" spans="1:33" x14ac:dyDescent="0.2">
      <c r="A215" s="14" t="s">
        <v>149</v>
      </c>
      <c r="B215" s="4" t="s">
        <v>197</v>
      </c>
      <c r="C215" s="31">
        <v>688</v>
      </c>
      <c r="D215" s="32">
        <f t="shared" si="62"/>
        <v>9.9537037037037035E-2</v>
      </c>
      <c r="E215" s="37">
        <v>16</v>
      </c>
      <c r="F215" s="32">
        <f t="shared" si="63"/>
        <v>2.3148148148148147E-3</v>
      </c>
      <c r="G215" s="33">
        <f t="shared" si="64"/>
        <v>6208</v>
      </c>
      <c r="H215" s="32">
        <f t="shared" si="65"/>
        <v>0.89814814814814814</v>
      </c>
      <c r="I215" s="38">
        <v>6912</v>
      </c>
      <c r="J215" s="47">
        <v>815</v>
      </c>
      <c r="K215" s="48">
        <f t="shared" si="66"/>
        <v>0.11601423487544484</v>
      </c>
      <c r="L215" s="51">
        <v>51</v>
      </c>
      <c r="M215" s="48">
        <f t="shared" si="67"/>
        <v>7.2597864768683277E-3</v>
      </c>
      <c r="N215" s="49">
        <f t="shared" si="68"/>
        <v>6159</v>
      </c>
      <c r="O215" s="48">
        <f t="shared" si="69"/>
        <v>0.87672597864768687</v>
      </c>
      <c r="P215" s="52">
        <v>7025</v>
      </c>
      <c r="Q215" s="75">
        <v>967</v>
      </c>
      <c r="R215" s="79">
        <f t="shared" si="70"/>
        <v>0.13539624754970597</v>
      </c>
      <c r="S215" s="76">
        <v>84</v>
      </c>
      <c r="T215" s="79">
        <f t="shared" si="71"/>
        <v>1.1761411369364323E-2</v>
      </c>
      <c r="U215" s="77">
        <f t="shared" si="72"/>
        <v>6091</v>
      </c>
      <c r="V215" s="79">
        <f t="shared" si="73"/>
        <v>0.85284234108092971</v>
      </c>
      <c r="W215" s="81">
        <v>7142</v>
      </c>
      <c r="X215" s="89">
        <v>135</v>
      </c>
      <c r="Y215" s="93">
        <f t="shared" si="74"/>
        <v>1.8485553881966314E-2</v>
      </c>
      <c r="Z215" s="89">
        <f t="shared" si="60"/>
        <v>7168</v>
      </c>
      <c r="AA215" s="93">
        <f t="shared" si="75"/>
        <v>0.98151444611803373</v>
      </c>
      <c r="AB215" s="97">
        <v>7303</v>
      </c>
      <c r="AC215" s="116">
        <v>217</v>
      </c>
      <c r="AD215" s="114">
        <f t="shared" si="76"/>
        <v>2.9225589225589224E-2</v>
      </c>
      <c r="AE215" s="113">
        <f t="shared" si="61"/>
        <v>7208</v>
      </c>
      <c r="AF215" s="114">
        <f t="shared" si="77"/>
        <v>0.97077441077441073</v>
      </c>
      <c r="AG215" s="117">
        <v>7425</v>
      </c>
    </row>
    <row r="216" spans="1:33" x14ac:dyDescent="0.2">
      <c r="A216" s="14" t="s">
        <v>149</v>
      </c>
      <c r="B216" s="4" t="s">
        <v>198</v>
      </c>
      <c r="C216" s="31">
        <v>2287</v>
      </c>
      <c r="D216" s="32">
        <f t="shared" si="62"/>
        <v>0.13813723121526938</v>
      </c>
      <c r="E216" s="37">
        <v>44</v>
      </c>
      <c r="F216" s="32">
        <f t="shared" si="63"/>
        <v>2.6576467745832327E-3</v>
      </c>
      <c r="G216" s="33">
        <f t="shared" si="64"/>
        <v>14225</v>
      </c>
      <c r="H216" s="32">
        <f t="shared" si="65"/>
        <v>0.85920512201014743</v>
      </c>
      <c r="I216" s="38">
        <v>16556</v>
      </c>
      <c r="J216" s="47">
        <v>2555</v>
      </c>
      <c r="K216" s="48">
        <f t="shared" si="66"/>
        <v>0.15131773763695588</v>
      </c>
      <c r="L216" s="51">
        <v>154</v>
      </c>
      <c r="M216" s="48">
        <f t="shared" si="67"/>
        <v>9.120521172638436E-3</v>
      </c>
      <c r="N216" s="49">
        <f t="shared" si="68"/>
        <v>14176</v>
      </c>
      <c r="O216" s="48">
        <f t="shared" si="69"/>
        <v>0.83956174119040572</v>
      </c>
      <c r="P216" s="52">
        <v>16885</v>
      </c>
      <c r="Q216" s="75">
        <v>2919</v>
      </c>
      <c r="R216" s="79">
        <f t="shared" si="70"/>
        <v>0.16929590534740749</v>
      </c>
      <c r="S216" s="76">
        <v>302</v>
      </c>
      <c r="T216" s="79">
        <f t="shared" si="71"/>
        <v>1.7515369446699919E-2</v>
      </c>
      <c r="U216" s="77">
        <f t="shared" si="72"/>
        <v>14021</v>
      </c>
      <c r="V216" s="79">
        <f t="shared" si="73"/>
        <v>0.81318872520589258</v>
      </c>
      <c r="W216" s="81">
        <v>17242</v>
      </c>
      <c r="X216" s="89">
        <v>463</v>
      </c>
      <c r="Y216" s="93">
        <f t="shared" si="74"/>
        <v>2.6263543025696296E-2</v>
      </c>
      <c r="Z216" s="89">
        <f t="shared" si="60"/>
        <v>17166</v>
      </c>
      <c r="AA216" s="93">
        <f t="shared" si="75"/>
        <v>0.97373645697430367</v>
      </c>
      <c r="AB216" s="97">
        <v>17629</v>
      </c>
      <c r="AC216" s="116">
        <v>681</v>
      </c>
      <c r="AD216" s="114">
        <f t="shared" si="76"/>
        <v>3.7904931537348321E-2</v>
      </c>
      <c r="AE216" s="113">
        <f t="shared" si="61"/>
        <v>17285</v>
      </c>
      <c r="AF216" s="114">
        <f t="shared" si="77"/>
        <v>0.96209506846265169</v>
      </c>
      <c r="AG216" s="117">
        <v>17966</v>
      </c>
    </row>
    <row r="217" spans="1:33" x14ac:dyDescent="0.2">
      <c r="A217" s="14" t="s">
        <v>199</v>
      </c>
      <c r="B217" s="4" t="s">
        <v>200</v>
      </c>
      <c r="C217" s="31">
        <v>667</v>
      </c>
      <c r="D217" s="32">
        <f t="shared" si="62"/>
        <v>0.10190985485103132</v>
      </c>
      <c r="E217" s="37">
        <v>10</v>
      </c>
      <c r="F217" s="32">
        <f t="shared" si="63"/>
        <v>1.5278838808250573E-3</v>
      </c>
      <c r="G217" s="33">
        <f t="shared" si="64"/>
        <v>5868</v>
      </c>
      <c r="H217" s="32">
        <f t="shared" si="65"/>
        <v>0.89656226126814365</v>
      </c>
      <c r="I217" s="38">
        <v>6545</v>
      </c>
      <c r="J217" s="47">
        <v>785</v>
      </c>
      <c r="K217" s="48">
        <f t="shared" si="66"/>
        <v>0.11790327425653349</v>
      </c>
      <c r="L217" s="51">
        <v>36</v>
      </c>
      <c r="M217" s="48">
        <f t="shared" si="67"/>
        <v>5.4070291378792434E-3</v>
      </c>
      <c r="N217" s="49">
        <f t="shared" si="68"/>
        <v>5837</v>
      </c>
      <c r="O217" s="48">
        <f t="shared" si="69"/>
        <v>0.87668969660558727</v>
      </c>
      <c r="P217" s="52">
        <v>6658</v>
      </c>
      <c r="Q217" s="75">
        <v>961</v>
      </c>
      <c r="R217" s="79">
        <f t="shared" si="70"/>
        <v>0.14220183486238533</v>
      </c>
      <c r="S217" s="76">
        <v>81</v>
      </c>
      <c r="T217" s="79">
        <f t="shared" si="71"/>
        <v>1.1985794613791062E-2</v>
      </c>
      <c r="U217" s="77">
        <f t="shared" si="72"/>
        <v>5716</v>
      </c>
      <c r="V217" s="79">
        <f t="shared" si="73"/>
        <v>0.84581237052382363</v>
      </c>
      <c r="W217" s="81">
        <v>6758</v>
      </c>
      <c r="X217" s="89">
        <v>115</v>
      </c>
      <c r="Y217" s="93">
        <f t="shared" si="74"/>
        <v>1.6844880621063426E-2</v>
      </c>
      <c r="Z217" s="89">
        <f t="shared" si="60"/>
        <v>6712</v>
      </c>
      <c r="AA217" s="93">
        <f t="shared" si="75"/>
        <v>0.98315511937893663</v>
      </c>
      <c r="AB217" s="97">
        <v>6827</v>
      </c>
      <c r="AC217" s="116">
        <v>191</v>
      </c>
      <c r="AD217" s="114">
        <f t="shared" si="76"/>
        <v>2.7589195435504837E-2</v>
      </c>
      <c r="AE217" s="113">
        <f t="shared" si="61"/>
        <v>6732</v>
      </c>
      <c r="AF217" s="114">
        <f t="shared" si="77"/>
        <v>0.97241080456449513</v>
      </c>
      <c r="AG217" s="117">
        <v>6923</v>
      </c>
    </row>
    <row r="218" spans="1:33" x14ac:dyDescent="0.2">
      <c r="A218" s="14" t="s">
        <v>199</v>
      </c>
      <c r="B218" s="4" t="s">
        <v>201</v>
      </c>
      <c r="C218" s="31">
        <v>500</v>
      </c>
      <c r="D218" s="32">
        <f t="shared" si="62"/>
        <v>9.4822681585435234E-2</v>
      </c>
      <c r="E218" s="37">
        <v>4</v>
      </c>
      <c r="F218" s="32">
        <f t="shared" si="63"/>
        <v>7.5858145268348188E-4</v>
      </c>
      <c r="G218" s="33">
        <f t="shared" si="64"/>
        <v>4769</v>
      </c>
      <c r="H218" s="32">
        <f t="shared" si="65"/>
        <v>0.90441873696188124</v>
      </c>
      <c r="I218" s="38">
        <v>5273</v>
      </c>
      <c r="J218" s="47">
        <v>570</v>
      </c>
      <c r="K218" s="48">
        <f t="shared" si="66"/>
        <v>0.10660183280344118</v>
      </c>
      <c r="L218" s="51">
        <v>15</v>
      </c>
      <c r="M218" s="48">
        <f t="shared" si="67"/>
        <v>2.8053113895642415E-3</v>
      </c>
      <c r="N218" s="49">
        <f t="shared" si="68"/>
        <v>4762</v>
      </c>
      <c r="O218" s="48">
        <f t="shared" si="69"/>
        <v>0.89059285580699454</v>
      </c>
      <c r="P218" s="52">
        <v>5347</v>
      </c>
      <c r="Q218" s="75">
        <v>646</v>
      </c>
      <c r="R218" s="79">
        <f t="shared" si="70"/>
        <v>0.12061239731142644</v>
      </c>
      <c r="S218" s="76">
        <v>41</v>
      </c>
      <c r="T218" s="79">
        <f t="shared" si="71"/>
        <v>7.6549663928304704E-3</v>
      </c>
      <c r="U218" s="77">
        <f t="shared" si="72"/>
        <v>4669</v>
      </c>
      <c r="V218" s="79">
        <f t="shared" si="73"/>
        <v>0.87173263629574305</v>
      </c>
      <c r="W218" s="81">
        <v>5356</v>
      </c>
      <c r="X218" s="89">
        <v>63</v>
      </c>
      <c r="Y218" s="93">
        <f t="shared" si="74"/>
        <v>1.1749347258485639E-2</v>
      </c>
      <c r="Z218" s="89">
        <f t="shared" si="60"/>
        <v>5299</v>
      </c>
      <c r="AA218" s="93">
        <f t="shared" si="75"/>
        <v>0.98825065274151436</v>
      </c>
      <c r="AB218" s="97">
        <v>5362</v>
      </c>
      <c r="AC218" s="116">
        <v>104</v>
      </c>
      <c r="AD218" s="114">
        <f t="shared" si="76"/>
        <v>1.920945696342815E-2</v>
      </c>
      <c r="AE218" s="113">
        <f t="shared" si="61"/>
        <v>5310</v>
      </c>
      <c r="AF218" s="114">
        <f t="shared" si="77"/>
        <v>0.98079054303657187</v>
      </c>
      <c r="AG218" s="117">
        <v>5414</v>
      </c>
    </row>
    <row r="219" spans="1:33" x14ac:dyDescent="0.2">
      <c r="A219" s="14" t="s">
        <v>199</v>
      </c>
      <c r="B219" s="4" t="s">
        <v>202</v>
      </c>
      <c r="C219" s="31">
        <v>713</v>
      </c>
      <c r="D219" s="32">
        <f t="shared" si="62"/>
        <v>9.1025150006383254E-2</v>
      </c>
      <c r="E219" s="37">
        <v>9</v>
      </c>
      <c r="F219" s="32">
        <f t="shared" si="63"/>
        <v>1.1489850631941786E-3</v>
      </c>
      <c r="G219" s="33">
        <f t="shared" si="64"/>
        <v>7111</v>
      </c>
      <c r="H219" s="32">
        <f t="shared" si="65"/>
        <v>0.90782586493042261</v>
      </c>
      <c r="I219" s="38">
        <v>7833</v>
      </c>
      <c r="J219" s="47">
        <v>792</v>
      </c>
      <c r="K219" s="48">
        <f t="shared" si="66"/>
        <v>9.9949520444220091E-2</v>
      </c>
      <c r="L219" s="51">
        <v>83</v>
      </c>
      <c r="M219" s="48">
        <f t="shared" si="67"/>
        <v>1.0474507824331146E-2</v>
      </c>
      <c r="N219" s="49">
        <f t="shared" si="68"/>
        <v>7049</v>
      </c>
      <c r="O219" s="48">
        <f t="shared" si="69"/>
        <v>0.88957597173144876</v>
      </c>
      <c r="P219" s="52">
        <v>7924</v>
      </c>
      <c r="Q219" s="75">
        <v>907</v>
      </c>
      <c r="R219" s="79">
        <f t="shared" si="70"/>
        <v>0.11449129007826306</v>
      </c>
      <c r="S219" s="76">
        <v>124</v>
      </c>
      <c r="T219" s="79">
        <f t="shared" si="71"/>
        <v>1.5652612976521079E-2</v>
      </c>
      <c r="U219" s="77">
        <f t="shared" si="72"/>
        <v>6891</v>
      </c>
      <c r="V219" s="79">
        <f t="shared" si="73"/>
        <v>0.86985609694521582</v>
      </c>
      <c r="W219" s="81">
        <v>7922</v>
      </c>
      <c r="X219" s="89">
        <v>182</v>
      </c>
      <c r="Y219" s="93">
        <f t="shared" si="74"/>
        <v>2.2807017543859651E-2</v>
      </c>
      <c r="Z219" s="89">
        <f t="shared" si="60"/>
        <v>7798</v>
      </c>
      <c r="AA219" s="93">
        <f t="shared" si="75"/>
        <v>0.97719298245614039</v>
      </c>
      <c r="AB219" s="97">
        <v>7980</v>
      </c>
      <c r="AC219" s="116">
        <v>207</v>
      </c>
      <c r="AD219" s="114">
        <f t="shared" si="76"/>
        <v>2.6031187122736419E-2</v>
      </c>
      <c r="AE219" s="113">
        <f t="shared" si="61"/>
        <v>7745</v>
      </c>
      <c r="AF219" s="114">
        <f t="shared" si="77"/>
        <v>0.97396881287726356</v>
      </c>
      <c r="AG219" s="117">
        <v>7952</v>
      </c>
    </row>
    <row r="220" spans="1:33" x14ac:dyDescent="0.2">
      <c r="A220" s="14" t="s">
        <v>199</v>
      </c>
      <c r="B220" s="4" t="s">
        <v>203</v>
      </c>
      <c r="C220" s="31">
        <v>245</v>
      </c>
      <c r="D220" s="32">
        <f t="shared" si="62"/>
        <v>0.10208333333333333</v>
      </c>
      <c r="E220" s="37">
        <v>6</v>
      </c>
      <c r="F220" s="32">
        <f t="shared" si="63"/>
        <v>2.5000000000000001E-3</v>
      </c>
      <c r="G220" s="33">
        <f t="shared" si="64"/>
        <v>2149</v>
      </c>
      <c r="H220" s="32">
        <f t="shared" si="65"/>
        <v>0.89541666666666664</v>
      </c>
      <c r="I220" s="38">
        <v>2400</v>
      </c>
      <c r="J220" s="47">
        <v>269</v>
      </c>
      <c r="K220" s="48">
        <f t="shared" si="66"/>
        <v>0.10975112199102408</v>
      </c>
      <c r="L220" s="51">
        <v>20</v>
      </c>
      <c r="M220" s="48">
        <f t="shared" si="67"/>
        <v>8.1599347205222363E-3</v>
      </c>
      <c r="N220" s="49">
        <f t="shared" si="68"/>
        <v>2162</v>
      </c>
      <c r="O220" s="48">
        <f t="shared" si="69"/>
        <v>0.88208894328845366</v>
      </c>
      <c r="P220" s="52">
        <v>2451</v>
      </c>
      <c r="Q220" s="75">
        <v>322</v>
      </c>
      <c r="R220" s="79">
        <f t="shared" si="70"/>
        <v>0.13283828382838284</v>
      </c>
      <c r="S220" s="76">
        <v>31</v>
      </c>
      <c r="T220" s="79">
        <f t="shared" si="71"/>
        <v>1.2788778877887789E-2</v>
      </c>
      <c r="U220" s="77">
        <f t="shared" si="72"/>
        <v>2071</v>
      </c>
      <c r="V220" s="79">
        <f t="shared" si="73"/>
        <v>0.85437293729372932</v>
      </c>
      <c r="W220" s="81">
        <v>2424</v>
      </c>
      <c r="X220" s="89">
        <v>51</v>
      </c>
      <c r="Y220" s="93">
        <f t="shared" si="74"/>
        <v>2.0206022187004756E-2</v>
      </c>
      <c r="Z220" s="89">
        <f t="shared" si="60"/>
        <v>2473</v>
      </c>
      <c r="AA220" s="93">
        <f t="shared" si="75"/>
        <v>0.97979397781299526</v>
      </c>
      <c r="AB220" s="97">
        <v>2524</v>
      </c>
      <c r="AC220" s="116">
        <v>64</v>
      </c>
      <c r="AD220" s="114">
        <f t="shared" si="76"/>
        <v>2.5029331247555728E-2</v>
      </c>
      <c r="AE220" s="113">
        <f t="shared" si="61"/>
        <v>2493</v>
      </c>
      <c r="AF220" s="114">
        <f t="shared" si="77"/>
        <v>0.97497066875244431</v>
      </c>
      <c r="AG220" s="117">
        <v>2557</v>
      </c>
    </row>
    <row r="221" spans="1:33" x14ac:dyDescent="0.2">
      <c r="A221" s="14" t="s">
        <v>199</v>
      </c>
      <c r="B221" s="4" t="s">
        <v>204</v>
      </c>
      <c r="C221" s="31">
        <v>1205</v>
      </c>
      <c r="D221" s="32">
        <f t="shared" si="62"/>
        <v>0.14963367689059978</v>
      </c>
      <c r="E221" s="37">
        <v>70</v>
      </c>
      <c r="F221" s="32">
        <f t="shared" si="63"/>
        <v>8.6924127654290327E-3</v>
      </c>
      <c r="G221" s="33">
        <f t="shared" si="64"/>
        <v>6778</v>
      </c>
      <c r="H221" s="32">
        <f t="shared" si="65"/>
        <v>0.84167391034397121</v>
      </c>
      <c r="I221" s="38">
        <v>8053</v>
      </c>
      <c r="J221" s="47">
        <v>1326</v>
      </c>
      <c r="K221" s="48">
        <f t="shared" si="66"/>
        <v>0.16626959247648904</v>
      </c>
      <c r="L221" s="51">
        <v>139</v>
      </c>
      <c r="M221" s="48">
        <f t="shared" si="67"/>
        <v>1.7429467084639497E-2</v>
      </c>
      <c r="N221" s="49">
        <f t="shared" si="68"/>
        <v>6510</v>
      </c>
      <c r="O221" s="48">
        <f t="shared" si="69"/>
        <v>0.81630094043887147</v>
      </c>
      <c r="P221" s="52">
        <v>7975</v>
      </c>
      <c r="Q221" s="75">
        <v>1535</v>
      </c>
      <c r="R221" s="79">
        <f t="shared" si="70"/>
        <v>0.18790549638878687</v>
      </c>
      <c r="S221" s="76">
        <v>228</v>
      </c>
      <c r="T221" s="79">
        <f t="shared" si="71"/>
        <v>2.7910392948953359E-2</v>
      </c>
      <c r="U221" s="77">
        <f t="shared" si="72"/>
        <v>6406</v>
      </c>
      <c r="V221" s="79">
        <f t="shared" si="73"/>
        <v>0.78418411066225979</v>
      </c>
      <c r="W221" s="81">
        <v>8169</v>
      </c>
      <c r="X221" s="89">
        <v>252</v>
      </c>
      <c r="Y221" s="93">
        <f t="shared" si="74"/>
        <v>3.0365104229425233E-2</v>
      </c>
      <c r="Z221" s="89">
        <f t="shared" si="60"/>
        <v>8047</v>
      </c>
      <c r="AA221" s="93">
        <f t="shared" si="75"/>
        <v>0.96963489577057482</v>
      </c>
      <c r="AB221" s="97">
        <v>8299</v>
      </c>
      <c r="AC221" s="116">
        <v>351</v>
      </c>
      <c r="AD221" s="114">
        <f t="shared" si="76"/>
        <v>4.1033434650455926E-2</v>
      </c>
      <c r="AE221" s="113">
        <f t="shared" si="61"/>
        <v>8203</v>
      </c>
      <c r="AF221" s="114">
        <f t="shared" si="77"/>
        <v>0.95896656534954405</v>
      </c>
      <c r="AG221" s="117">
        <v>8554</v>
      </c>
    </row>
    <row r="222" spans="1:33" x14ac:dyDescent="0.2">
      <c r="A222" s="14" t="s">
        <v>199</v>
      </c>
      <c r="B222" s="4" t="s">
        <v>205</v>
      </c>
      <c r="C222" s="31">
        <v>210</v>
      </c>
      <c r="D222" s="32">
        <f t="shared" si="62"/>
        <v>9.6153846153846159E-2</v>
      </c>
      <c r="E222" s="37">
        <v>2</v>
      </c>
      <c r="F222" s="32">
        <f t="shared" si="63"/>
        <v>9.1575091575091575E-4</v>
      </c>
      <c r="G222" s="33">
        <f t="shared" si="64"/>
        <v>1972</v>
      </c>
      <c r="H222" s="32">
        <f t="shared" si="65"/>
        <v>0.90293040293040294</v>
      </c>
      <c r="I222" s="38">
        <v>2184</v>
      </c>
      <c r="J222" s="47">
        <v>231</v>
      </c>
      <c r="K222" s="48">
        <f t="shared" si="66"/>
        <v>0.10679611650485436</v>
      </c>
      <c r="L222" s="51">
        <v>5</v>
      </c>
      <c r="M222" s="48">
        <f t="shared" si="67"/>
        <v>2.3116042533518262E-3</v>
      </c>
      <c r="N222" s="49">
        <f t="shared" si="68"/>
        <v>1927</v>
      </c>
      <c r="O222" s="48">
        <f t="shared" si="69"/>
        <v>0.89089227924179382</v>
      </c>
      <c r="P222" s="52">
        <v>2163</v>
      </c>
      <c r="Q222" s="75">
        <v>257</v>
      </c>
      <c r="R222" s="79">
        <f t="shared" si="70"/>
        <v>0.1178358551123338</v>
      </c>
      <c r="S222" s="76">
        <v>17</v>
      </c>
      <c r="T222" s="79">
        <f t="shared" si="71"/>
        <v>7.7945896377808344E-3</v>
      </c>
      <c r="U222" s="77">
        <f t="shared" si="72"/>
        <v>1907</v>
      </c>
      <c r="V222" s="79">
        <f t="shared" si="73"/>
        <v>0.87436955524988536</v>
      </c>
      <c r="W222" s="81">
        <v>2181</v>
      </c>
      <c r="X222" s="89">
        <v>26</v>
      </c>
      <c r="Y222" s="93">
        <f t="shared" si="74"/>
        <v>1.1850501367365542E-2</v>
      </c>
      <c r="Z222" s="89">
        <f t="shared" si="60"/>
        <v>2168</v>
      </c>
      <c r="AA222" s="93">
        <f t="shared" si="75"/>
        <v>0.98814949863263446</v>
      </c>
      <c r="AB222" s="97">
        <v>2194</v>
      </c>
      <c r="AC222" s="116">
        <v>45</v>
      </c>
      <c r="AD222" s="114">
        <f t="shared" si="76"/>
        <v>1.9867549668874173E-2</v>
      </c>
      <c r="AE222" s="113">
        <f t="shared" si="61"/>
        <v>2220</v>
      </c>
      <c r="AF222" s="114">
        <f t="shared" si="77"/>
        <v>0.98013245033112584</v>
      </c>
      <c r="AG222" s="117">
        <v>2265</v>
      </c>
    </row>
    <row r="223" spans="1:33" x14ac:dyDescent="0.2">
      <c r="A223" s="14" t="s">
        <v>199</v>
      </c>
      <c r="B223" s="4" t="s">
        <v>206</v>
      </c>
      <c r="C223" s="31">
        <v>676</v>
      </c>
      <c r="D223" s="32">
        <f t="shared" si="62"/>
        <v>0.11158798283261803</v>
      </c>
      <c r="E223" s="37">
        <v>6</v>
      </c>
      <c r="F223" s="32">
        <f t="shared" si="63"/>
        <v>9.9042588312974584E-4</v>
      </c>
      <c r="G223" s="33">
        <f t="shared" si="64"/>
        <v>5376</v>
      </c>
      <c r="H223" s="32">
        <f t="shared" si="65"/>
        <v>0.88742159128425224</v>
      </c>
      <c r="I223" s="38">
        <v>6058</v>
      </c>
      <c r="J223" s="47">
        <v>841</v>
      </c>
      <c r="K223" s="48">
        <f t="shared" si="66"/>
        <v>0.13547036082474226</v>
      </c>
      <c r="L223" s="51">
        <v>44</v>
      </c>
      <c r="M223" s="48">
        <f t="shared" si="67"/>
        <v>7.0876288659793814E-3</v>
      </c>
      <c r="N223" s="49">
        <f t="shared" si="68"/>
        <v>5323</v>
      </c>
      <c r="O223" s="48">
        <f t="shared" si="69"/>
        <v>0.85744201030927836</v>
      </c>
      <c r="P223" s="52">
        <v>6208</v>
      </c>
      <c r="Q223" s="75">
        <v>954</v>
      </c>
      <c r="R223" s="79">
        <f t="shared" si="70"/>
        <v>0.15171755725190839</v>
      </c>
      <c r="S223" s="76">
        <v>84</v>
      </c>
      <c r="T223" s="79">
        <f t="shared" si="71"/>
        <v>1.3358778625954198E-2</v>
      </c>
      <c r="U223" s="77">
        <f t="shared" si="72"/>
        <v>5250</v>
      </c>
      <c r="V223" s="79">
        <f t="shared" si="73"/>
        <v>0.83492366412213737</v>
      </c>
      <c r="W223" s="81">
        <v>6288</v>
      </c>
      <c r="X223" s="89">
        <v>135</v>
      </c>
      <c r="Y223" s="93">
        <f t="shared" si="74"/>
        <v>2.1259842519685039E-2</v>
      </c>
      <c r="Z223" s="89">
        <f t="shared" si="60"/>
        <v>6215</v>
      </c>
      <c r="AA223" s="93">
        <f t="shared" si="75"/>
        <v>0.97874015748031495</v>
      </c>
      <c r="AB223" s="97">
        <v>6350</v>
      </c>
      <c r="AC223" s="116">
        <v>208</v>
      </c>
      <c r="AD223" s="114">
        <f t="shared" si="76"/>
        <v>3.2273079906904575E-2</v>
      </c>
      <c r="AE223" s="113">
        <f t="shared" si="61"/>
        <v>6237</v>
      </c>
      <c r="AF223" s="114">
        <f t="shared" si="77"/>
        <v>0.96772692009309547</v>
      </c>
      <c r="AG223" s="117">
        <v>6445</v>
      </c>
    </row>
    <row r="224" spans="1:33" x14ac:dyDescent="0.2">
      <c r="A224" s="14" t="s">
        <v>199</v>
      </c>
      <c r="B224" s="4" t="s">
        <v>207</v>
      </c>
      <c r="C224" s="31">
        <v>574</v>
      </c>
      <c r="D224" s="32">
        <f t="shared" si="62"/>
        <v>0.11173836869768347</v>
      </c>
      <c r="E224" s="37">
        <v>13</v>
      </c>
      <c r="F224" s="32">
        <f t="shared" si="63"/>
        <v>2.530659918240218E-3</v>
      </c>
      <c r="G224" s="33">
        <f t="shared" si="64"/>
        <v>4550</v>
      </c>
      <c r="H224" s="32">
        <f t="shared" si="65"/>
        <v>0.8857309713840763</v>
      </c>
      <c r="I224" s="38">
        <v>5137</v>
      </c>
      <c r="J224" s="47">
        <v>663</v>
      </c>
      <c r="K224" s="48">
        <f t="shared" si="66"/>
        <v>0.12861299709020368</v>
      </c>
      <c r="L224" s="51">
        <v>35</v>
      </c>
      <c r="M224" s="48">
        <f t="shared" si="67"/>
        <v>6.7895247332686714E-3</v>
      </c>
      <c r="N224" s="49">
        <f t="shared" si="68"/>
        <v>4457</v>
      </c>
      <c r="O224" s="48">
        <f t="shared" si="69"/>
        <v>0.86459747817652766</v>
      </c>
      <c r="P224" s="52">
        <v>5155</v>
      </c>
      <c r="Q224" s="75">
        <v>751</v>
      </c>
      <c r="R224" s="79">
        <f t="shared" si="70"/>
        <v>0.14512077294685991</v>
      </c>
      <c r="S224" s="76">
        <v>53</v>
      </c>
      <c r="T224" s="79">
        <f t="shared" si="71"/>
        <v>1.0241545893719806E-2</v>
      </c>
      <c r="U224" s="77">
        <f t="shared" si="72"/>
        <v>4371</v>
      </c>
      <c r="V224" s="79">
        <f t="shared" si="73"/>
        <v>0.84463768115942028</v>
      </c>
      <c r="W224" s="81">
        <v>5175</v>
      </c>
      <c r="X224" s="89">
        <v>89</v>
      </c>
      <c r="Y224" s="93">
        <f t="shared" si="74"/>
        <v>1.7026975320451502E-2</v>
      </c>
      <c r="Z224" s="89">
        <f t="shared" si="60"/>
        <v>5138</v>
      </c>
      <c r="AA224" s="93">
        <f t="shared" si="75"/>
        <v>0.9829730246795485</v>
      </c>
      <c r="AB224" s="97">
        <v>5227</v>
      </c>
      <c r="AC224" s="116">
        <v>133</v>
      </c>
      <c r="AD224" s="114">
        <f t="shared" si="76"/>
        <v>2.5314046440807005E-2</v>
      </c>
      <c r="AE224" s="113">
        <f t="shared" si="61"/>
        <v>5121</v>
      </c>
      <c r="AF224" s="114">
        <f t="shared" si="77"/>
        <v>0.97468595355919296</v>
      </c>
      <c r="AG224" s="117">
        <v>5254</v>
      </c>
    </row>
    <row r="225" spans="1:33" x14ac:dyDescent="0.2">
      <c r="A225" s="14" t="s">
        <v>199</v>
      </c>
      <c r="B225" s="4" t="s">
        <v>208</v>
      </c>
      <c r="C225" s="31">
        <v>582</v>
      </c>
      <c r="D225" s="32">
        <f t="shared" si="62"/>
        <v>9.3060441317556766E-2</v>
      </c>
      <c r="E225" s="37">
        <v>9</v>
      </c>
      <c r="F225" s="32">
        <f t="shared" si="63"/>
        <v>1.439078989446754E-3</v>
      </c>
      <c r="G225" s="33">
        <f t="shared" si="64"/>
        <v>5663</v>
      </c>
      <c r="H225" s="32">
        <f t="shared" si="65"/>
        <v>0.90550047969299652</v>
      </c>
      <c r="I225" s="38">
        <v>6254</v>
      </c>
      <c r="J225" s="47">
        <v>690</v>
      </c>
      <c r="K225" s="48">
        <f t="shared" si="66"/>
        <v>0.10926365795724466</v>
      </c>
      <c r="L225" s="51">
        <v>31</v>
      </c>
      <c r="M225" s="48">
        <f t="shared" si="67"/>
        <v>4.9089469517022959E-3</v>
      </c>
      <c r="N225" s="49">
        <f t="shared" si="68"/>
        <v>5594</v>
      </c>
      <c r="O225" s="48">
        <f t="shared" si="69"/>
        <v>0.88582739509105302</v>
      </c>
      <c r="P225" s="52">
        <v>6315</v>
      </c>
      <c r="Q225" s="75">
        <v>787</v>
      </c>
      <c r="R225" s="79">
        <f t="shared" si="70"/>
        <v>0.12476220672162333</v>
      </c>
      <c r="S225" s="76">
        <v>62</v>
      </c>
      <c r="T225" s="79">
        <f t="shared" si="71"/>
        <v>9.8287888395688014E-3</v>
      </c>
      <c r="U225" s="77">
        <f t="shared" si="72"/>
        <v>5459</v>
      </c>
      <c r="V225" s="79">
        <f t="shared" si="73"/>
        <v>0.86540900443880786</v>
      </c>
      <c r="W225" s="81">
        <v>6308</v>
      </c>
      <c r="X225" s="89">
        <v>95</v>
      </c>
      <c r="Y225" s="93">
        <f t="shared" si="74"/>
        <v>1.5062628825114952E-2</v>
      </c>
      <c r="Z225" s="89">
        <f t="shared" si="60"/>
        <v>6212</v>
      </c>
      <c r="AA225" s="93">
        <f t="shared" si="75"/>
        <v>0.984937371174885</v>
      </c>
      <c r="AB225" s="97">
        <v>6307</v>
      </c>
      <c r="AC225" s="116">
        <v>131</v>
      </c>
      <c r="AD225" s="114">
        <f t="shared" si="76"/>
        <v>2.0597484276729559E-2</v>
      </c>
      <c r="AE225" s="113">
        <f t="shared" si="61"/>
        <v>6229</v>
      </c>
      <c r="AF225" s="114">
        <f t="shared" si="77"/>
        <v>0.97940251572327042</v>
      </c>
      <c r="AG225" s="117">
        <v>6360</v>
      </c>
    </row>
    <row r="226" spans="1:33" x14ac:dyDescent="0.2">
      <c r="A226" s="14" t="s">
        <v>199</v>
      </c>
      <c r="B226" s="4" t="s">
        <v>209</v>
      </c>
      <c r="C226" s="31">
        <v>778</v>
      </c>
      <c r="D226" s="32">
        <f t="shared" si="62"/>
        <v>9.5589138714829838E-2</v>
      </c>
      <c r="E226" s="37">
        <v>14</v>
      </c>
      <c r="F226" s="32">
        <f t="shared" si="63"/>
        <v>1.7201130359995086E-3</v>
      </c>
      <c r="G226" s="33">
        <f t="shared" si="64"/>
        <v>7347</v>
      </c>
      <c r="H226" s="32">
        <f t="shared" si="65"/>
        <v>0.90269074824917062</v>
      </c>
      <c r="I226" s="38">
        <v>8139</v>
      </c>
      <c r="J226" s="47">
        <v>883</v>
      </c>
      <c r="K226" s="48">
        <f t="shared" si="66"/>
        <v>0.10679729075955491</v>
      </c>
      <c r="L226" s="51">
        <v>58</v>
      </c>
      <c r="M226" s="48">
        <f t="shared" si="67"/>
        <v>7.0149975810353165E-3</v>
      </c>
      <c r="N226" s="49">
        <f t="shared" si="68"/>
        <v>7327</v>
      </c>
      <c r="O226" s="48">
        <f t="shared" si="69"/>
        <v>0.88618771165940979</v>
      </c>
      <c r="P226" s="52">
        <v>8268</v>
      </c>
      <c r="Q226" s="75">
        <v>1039</v>
      </c>
      <c r="R226" s="79">
        <f t="shared" si="70"/>
        <v>0.12408933476651141</v>
      </c>
      <c r="S226" s="76">
        <v>120</v>
      </c>
      <c r="T226" s="79">
        <f t="shared" si="71"/>
        <v>1.4331780723754926E-2</v>
      </c>
      <c r="U226" s="77">
        <f t="shared" si="72"/>
        <v>7214</v>
      </c>
      <c r="V226" s="79">
        <f t="shared" si="73"/>
        <v>0.86157888450973363</v>
      </c>
      <c r="W226" s="81">
        <v>8373</v>
      </c>
      <c r="X226" s="89">
        <v>185</v>
      </c>
      <c r="Y226" s="93">
        <f t="shared" si="74"/>
        <v>2.1688159437280186E-2</v>
      </c>
      <c r="Z226" s="89">
        <f t="shared" si="60"/>
        <v>8345</v>
      </c>
      <c r="AA226" s="93">
        <f t="shared" si="75"/>
        <v>0.9783118405627198</v>
      </c>
      <c r="AB226" s="97">
        <v>8530</v>
      </c>
      <c r="AC226" s="116">
        <v>251</v>
      </c>
      <c r="AD226" s="114">
        <f t="shared" si="76"/>
        <v>2.9087959207324141E-2</v>
      </c>
      <c r="AE226" s="113">
        <f t="shared" si="61"/>
        <v>8378</v>
      </c>
      <c r="AF226" s="114">
        <f t="shared" si="77"/>
        <v>0.9709120407926759</v>
      </c>
      <c r="AG226" s="117">
        <v>8629</v>
      </c>
    </row>
    <row r="227" spans="1:33" x14ac:dyDescent="0.2">
      <c r="A227" s="14" t="s">
        <v>199</v>
      </c>
      <c r="B227" s="4" t="s">
        <v>210</v>
      </c>
      <c r="C227" s="31">
        <v>6280</v>
      </c>
      <c r="D227" s="32">
        <f t="shared" si="62"/>
        <v>0.15173113629225157</v>
      </c>
      <c r="E227" s="37">
        <v>233</v>
      </c>
      <c r="F227" s="32">
        <f t="shared" si="63"/>
        <v>5.6295150885500977E-3</v>
      </c>
      <c r="G227" s="33">
        <f t="shared" si="64"/>
        <v>34876</v>
      </c>
      <c r="H227" s="32">
        <f t="shared" si="65"/>
        <v>0.84263934861919831</v>
      </c>
      <c r="I227" s="38">
        <v>41389</v>
      </c>
      <c r="J227" s="47">
        <v>7064</v>
      </c>
      <c r="K227" s="48">
        <f t="shared" si="66"/>
        <v>0.16795853345380191</v>
      </c>
      <c r="L227" s="51">
        <v>647</v>
      </c>
      <c r="M227" s="48">
        <f t="shared" si="67"/>
        <v>1.5383517998953825E-2</v>
      </c>
      <c r="N227" s="49">
        <f t="shared" si="68"/>
        <v>34347</v>
      </c>
      <c r="O227" s="48">
        <f t="shared" si="69"/>
        <v>0.81665794854724427</v>
      </c>
      <c r="P227" s="52">
        <v>42058</v>
      </c>
      <c r="Q227" s="75">
        <v>7929</v>
      </c>
      <c r="R227" s="79">
        <f t="shared" si="70"/>
        <v>0.18638489927364191</v>
      </c>
      <c r="S227" s="76">
        <v>1161</v>
      </c>
      <c r="T227" s="79">
        <f t="shared" si="71"/>
        <v>2.7291318962882866E-2</v>
      </c>
      <c r="U227" s="77">
        <f t="shared" si="72"/>
        <v>33451</v>
      </c>
      <c r="V227" s="79">
        <f t="shared" si="73"/>
        <v>0.78632378176347528</v>
      </c>
      <c r="W227" s="81">
        <v>42541</v>
      </c>
      <c r="X227" s="89">
        <v>1663</v>
      </c>
      <c r="Y227" s="93">
        <f t="shared" si="74"/>
        <v>3.8199150109107613E-2</v>
      </c>
      <c r="Z227" s="89">
        <f t="shared" ref="Z227:Z290" si="78">AB227-X227</f>
        <v>41872</v>
      </c>
      <c r="AA227" s="93">
        <f t="shared" si="75"/>
        <v>0.96180084989089243</v>
      </c>
      <c r="AB227" s="97">
        <v>43535</v>
      </c>
      <c r="AC227" s="116">
        <v>2257</v>
      </c>
      <c r="AD227" s="114">
        <f t="shared" si="76"/>
        <v>5.1048334200348315E-2</v>
      </c>
      <c r="AE227" s="113">
        <f t="shared" ref="AE227:AE290" si="79">AG227-AC227</f>
        <v>41956</v>
      </c>
      <c r="AF227" s="114">
        <f t="shared" si="77"/>
        <v>0.94895166579965173</v>
      </c>
      <c r="AG227" s="117">
        <v>44213</v>
      </c>
    </row>
    <row r="228" spans="1:33" x14ac:dyDescent="0.2">
      <c r="A228" s="14" t="s">
        <v>199</v>
      </c>
      <c r="B228" s="4" t="s">
        <v>211</v>
      </c>
      <c r="C228" s="31">
        <v>1801</v>
      </c>
      <c r="D228" s="32">
        <f t="shared" si="62"/>
        <v>0.14770770113999837</v>
      </c>
      <c r="E228" s="37">
        <v>46</v>
      </c>
      <c r="F228" s="32">
        <f t="shared" si="63"/>
        <v>3.7726564422209466E-3</v>
      </c>
      <c r="G228" s="33">
        <f t="shared" si="64"/>
        <v>10346</v>
      </c>
      <c r="H228" s="32">
        <f t="shared" si="65"/>
        <v>0.84851964241778066</v>
      </c>
      <c r="I228" s="38">
        <v>12193</v>
      </c>
      <c r="J228" s="47">
        <v>2052</v>
      </c>
      <c r="K228" s="48">
        <f t="shared" si="66"/>
        <v>0.16584498504808859</v>
      </c>
      <c r="L228" s="51">
        <v>158</v>
      </c>
      <c r="M228" s="48">
        <f t="shared" si="67"/>
        <v>1.2769740564131576E-2</v>
      </c>
      <c r="N228" s="49">
        <f t="shared" si="68"/>
        <v>10163</v>
      </c>
      <c r="O228" s="48">
        <f t="shared" si="69"/>
        <v>0.82138527438777986</v>
      </c>
      <c r="P228" s="52">
        <v>12373</v>
      </c>
      <c r="Q228" s="75">
        <v>2317</v>
      </c>
      <c r="R228" s="79">
        <f t="shared" si="70"/>
        <v>0.18316205533596838</v>
      </c>
      <c r="S228" s="76">
        <v>265</v>
      </c>
      <c r="T228" s="79">
        <f t="shared" si="71"/>
        <v>2.0948616600790514E-2</v>
      </c>
      <c r="U228" s="77">
        <f t="shared" si="72"/>
        <v>10068</v>
      </c>
      <c r="V228" s="79">
        <f t="shared" si="73"/>
        <v>0.79588932806324109</v>
      </c>
      <c r="W228" s="81">
        <v>12650</v>
      </c>
      <c r="X228" s="89">
        <v>402</v>
      </c>
      <c r="Y228" s="93">
        <f t="shared" si="74"/>
        <v>3.1119368323269857E-2</v>
      </c>
      <c r="Z228" s="89">
        <f t="shared" si="78"/>
        <v>12516</v>
      </c>
      <c r="AA228" s="93">
        <f t="shared" si="75"/>
        <v>0.96888063167673011</v>
      </c>
      <c r="AB228" s="97">
        <v>12918</v>
      </c>
      <c r="AC228" s="116">
        <v>527</v>
      </c>
      <c r="AD228" s="114">
        <f t="shared" si="76"/>
        <v>4.0250515542656379E-2</v>
      </c>
      <c r="AE228" s="113">
        <f t="shared" si="79"/>
        <v>12566</v>
      </c>
      <c r="AF228" s="114">
        <f t="shared" si="77"/>
        <v>0.95974948445734365</v>
      </c>
      <c r="AG228" s="117">
        <v>13093</v>
      </c>
    </row>
    <row r="229" spans="1:33" x14ac:dyDescent="0.2">
      <c r="A229" s="14" t="s">
        <v>199</v>
      </c>
      <c r="B229" s="4" t="s">
        <v>212</v>
      </c>
      <c r="C229" s="31">
        <v>570</v>
      </c>
      <c r="D229" s="32">
        <f t="shared" si="62"/>
        <v>0.10076012020505569</v>
      </c>
      <c r="E229" s="37">
        <v>6</v>
      </c>
      <c r="F229" s="32">
        <f t="shared" si="63"/>
        <v>1.0606328442637441E-3</v>
      </c>
      <c r="G229" s="33">
        <f t="shared" si="64"/>
        <v>5081</v>
      </c>
      <c r="H229" s="32">
        <f t="shared" si="65"/>
        <v>0.89817924695068052</v>
      </c>
      <c r="I229" s="38">
        <v>5657</v>
      </c>
      <c r="J229" s="47">
        <v>675</v>
      </c>
      <c r="K229" s="48">
        <f t="shared" si="66"/>
        <v>0.11819296095254772</v>
      </c>
      <c r="L229" s="51">
        <v>27</v>
      </c>
      <c r="M229" s="48">
        <f t="shared" si="67"/>
        <v>4.7277184381019086E-3</v>
      </c>
      <c r="N229" s="49">
        <f t="shared" si="68"/>
        <v>5009</v>
      </c>
      <c r="O229" s="48">
        <f t="shared" si="69"/>
        <v>0.87707932060935034</v>
      </c>
      <c r="P229" s="52">
        <v>5711</v>
      </c>
      <c r="Q229" s="75">
        <v>754</v>
      </c>
      <c r="R229" s="79">
        <f t="shared" si="70"/>
        <v>0.13094824591872178</v>
      </c>
      <c r="S229" s="76">
        <v>48</v>
      </c>
      <c r="T229" s="79">
        <f t="shared" si="71"/>
        <v>8.3362278568947547E-3</v>
      </c>
      <c r="U229" s="77">
        <f t="shared" si="72"/>
        <v>4956</v>
      </c>
      <c r="V229" s="79">
        <f t="shared" si="73"/>
        <v>0.86071552622438352</v>
      </c>
      <c r="W229" s="81">
        <v>5758</v>
      </c>
      <c r="X229" s="89">
        <v>85</v>
      </c>
      <c r="Y229" s="93">
        <f t="shared" si="74"/>
        <v>1.443859351112621E-2</v>
      </c>
      <c r="Z229" s="89">
        <f t="shared" si="78"/>
        <v>5802</v>
      </c>
      <c r="AA229" s="93">
        <f t="shared" si="75"/>
        <v>0.9855614064888738</v>
      </c>
      <c r="AB229" s="97">
        <v>5887</v>
      </c>
      <c r="AC229" s="116">
        <v>121</v>
      </c>
      <c r="AD229" s="114">
        <f t="shared" si="76"/>
        <v>2.0425388251181634E-2</v>
      </c>
      <c r="AE229" s="113">
        <f t="shared" si="79"/>
        <v>5803</v>
      </c>
      <c r="AF229" s="114">
        <f t="shared" si="77"/>
        <v>0.97957461174881832</v>
      </c>
      <c r="AG229" s="117">
        <v>5924</v>
      </c>
    </row>
    <row r="230" spans="1:33" x14ac:dyDescent="0.2">
      <c r="A230" s="14" t="s">
        <v>199</v>
      </c>
      <c r="B230" s="4" t="s">
        <v>213</v>
      </c>
      <c r="C230" s="31">
        <v>733</v>
      </c>
      <c r="D230" s="32">
        <f t="shared" si="62"/>
        <v>0.10184799221898012</v>
      </c>
      <c r="E230" s="37">
        <v>6</v>
      </c>
      <c r="F230" s="32">
        <f t="shared" si="63"/>
        <v>8.3368070029178826E-4</v>
      </c>
      <c r="G230" s="33">
        <f t="shared" si="64"/>
        <v>6458</v>
      </c>
      <c r="H230" s="32">
        <f t="shared" si="65"/>
        <v>0.89731832708072812</v>
      </c>
      <c r="I230" s="38">
        <v>7197</v>
      </c>
      <c r="J230" s="47">
        <v>834</v>
      </c>
      <c r="K230" s="48">
        <f t="shared" si="66"/>
        <v>0.11449752883031301</v>
      </c>
      <c r="L230" s="51">
        <v>69</v>
      </c>
      <c r="M230" s="48">
        <f t="shared" si="67"/>
        <v>9.4728171334431625E-3</v>
      </c>
      <c r="N230" s="49">
        <f t="shared" si="68"/>
        <v>6381</v>
      </c>
      <c r="O230" s="48">
        <f t="shared" si="69"/>
        <v>0.87602965403624378</v>
      </c>
      <c r="P230" s="52">
        <v>7284</v>
      </c>
      <c r="Q230" s="75">
        <v>931</v>
      </c>
      <c r="R230" s="79">
        <f t="shared" si="70"/>
        <v>0.12659776992113136</v>
      </c>
      <c r="S230" s="76">
        <v>153</v>
      </c>
      <c r="T230" s="79">
        <f t="shared" si="71"/>
        <v>2.0805004079412565E-2</v>
      </c>
      <c r="U230" s="77">
        <f t="shared" si="72"/>
        <v>6270</v>
      </c>
      <c r="V230" s="79">
        <f t="shared" si="73"/>
        <v>0.85259722599945609</v>
      </c>
      <c r="W230" s="81">
        <v>7354</v>
      </c>
      <c r="X230" s="89">
        <v>162</v>
      </c>
      <c r="Y230" s="93">
        <f t="shared" si="74"/>
        <v>2.1998913633894623E-2</v>
      </c>
      <c r="Z230" s="89">
        <f t="shared" si="78"/>
        <v>7202</v>
      </c>
      <c r="AA230" s="93">
        <f t="shared" si="75"/>
        <v>0.97800108636610539</v>
      </c>
      <c r="AB230" s="97">
        <v>7364</v>
      </c>
      <c r="AC230" s="116">
        <v>193</v>
      </c>
      <c r="AD230" s="114">
        <f t="shared" si="76"/>
        <v>2.6272801524639261E-2</v>
      </c>
      <c r="AE230" s="113">
        <f t="shared" si="79"/>
        <v>7153</v>
      </c>
      <c r="AF230" s="114">
        <f t="shared" si="77"/>
        <v>0.97372719847536071</v>
      </c>
      <c r="AG230" s="117">
        <v>7346</v>
      </c>
    </row>
    <row r="231" spans="1:33" x14ac:dyDescent="0.2">
      <c r="A231" s="14" t="s">
        <v>199</v>
      </c>
      <c r="B231" s="4" t="s">
        <v>214</v>
      </c>
      <c r="C231" s="31">
        <v>1605</v>
      </c>
      <c r="D231" s="32">
        <f t="shared" si="62"/>
        <v>0.11079663123015325</v>
      </c>
      <c r="E231" s="37">
        <v>31</v>
      </c>
      <c r="F231" s="32">
        <f t="shared" si="63"/>
        <v>2.1399972387132404E-3</v>
      </c>
      <c r="G231" s="33">
        <f t="shared" si="64"/>
        <v>12850</v>
      </c>
      <c r="H231" s="32">
        <f t="shared" si="65"/>
        <v>0.88706337153113346</v>
      </c>
      <c r="I231" s="38">
        <v>14486</v>
      </c>
      <c r="J231" s="47">
        <v>1860</v>
      </c>
      <c r="K231" s="48">
        <f t="shared" si="66"/>
        <v>0.12737981098479662</v>
      </c>
      <c r="L231" s="51">
        <v>83</v>
      </c>
      <c r="M231" s="48">
        <f t="shared" si="67"/>
        <v>5.684152855773182E-3</v>
      </c>
      <c r="N231" s="49">
        <f t="shared" si="68"/>
        <v>12659</v>
      </c>
      <c r="O231" s="48">
        <f t="shared" si="69"/>
        <v>0.86693603615943027</v>
      </c>
      <c r="P231" s="52">
        <v>14602</v>
      </c>
      <c r="Q231" s="75">
        <v>2156</v>
      </c>
      <c r="R231" s="79">
        <f t="shared" si="70"/>
        <v>0.14642760119532736</v>
      </c>
      <c r="S231" s="76">
        <v>172</v>
      </c>
      <c r="T231" s="79">
        <f t="shared" si="71"/>
        <v>1.1681608258625374E-2</v>
      </c>
      <c r="U231" s="77">
        <f t="shared" si="72"/>
        <v>12396</v>
      </c>
      <c r="V231" s="79">
        <f t="shared" si="73"/>
        <v>0.84189079054604732</v>
      </c>
      <c r="W231" s="81">
        <v>14724</v>
      </c>
      <c r="X231" s="89">
        <v>272</v>
      </c>
      <c r="Y231" s="93">
        <f t="shared" si="74"/>
        <v>1.8251358786821447E-2</v>
      </c>
      <c r="Z231" s="89">
        <f t="shared" si="78"/>
        <v>14631</v>
      </c>
      <c r="AA231" s="93">
        <f t="shared" si="75"/>
        <v>0.98174864121317851</v>
      </c>
      <c r="AB231" s="97">
        <v>14903</v>
      </c>
      <c r="AC231" s="116">
        <v>355</v>
      </c>
      <c r="AD231" s="114">
        <f t="shared" si="76"/>
        <v>2.363200639062708E-2</v>
      </c>
      <c r="AE231" s="113">
        <f t="shared" si="79"/>
        <v>14667</v>
      </c>
      <c r="AF231" s="114">
        <f t="shared" si="77"/>
        <v>0.97636799360937288</v>
      </c>
      <c r="AG231" s="117">
        <v>15022</v>
      </c>
    </row>
    <row r="232" spans="1:33" x14ac:dyDescent="0.2">
      <c r="A232" s="14" t="s">
        <v>199</v>
      </c>
      <c r="B232" s="4" t="s">
        <v>215</v>
      </c>
      <c r="C232" s="31">
        <v>1094</v>
      </c>
      <c r="D232" s="32">
        <f t="shared" si="62"/>
        <v>0.12660571693091077</v>
      </c>
      <c r="E232" s="37">
        <v>9</v>
      </c>
      <c r="F232" s="32">
        <f t="shared" si="63"/>
        <v>1.0415461173475292E-3</v>
      </c>
      <c r="G232" s="33">
        <f t="shared" si="64"/>
        <v>7538</v>
      </c>
      <c r="H232" s="32">
        <f t="shared" si="65"/>
        <v>0.87235273695174165</v>
      </c>
      <c r="I232" s="38">
        <v>8641</v>
      </c>
      <c r="J232" s="47">
        <v>1250</v>
      </c>
      <c r="K232" s="48">
        <f t="shared" si="66"/>
        <v>0.14361213235294118</v>
      </c>
      <c r="L232" s="51">
        <v>60</v>
      </c>
      <c r="M232" s="48">
        <f t="shared" si="67"/>
        <v>6.8933823529411763E-3</v>
      </c>
      <c r="N232" s="49">
        <f t="shared" si="68"/>
        <v>7394</v>
      </c>
      <c r="O232" s="48">
        <f t="shared" si="69"/>
        <v>0.84949448529411764</v>
      </c>
      <c r="P232" s="52">
        <v>8704</v>
      </c>
      <c r="Q232" s="75">
        <v>1442</v>
      </c>
      <c r="R232" s="79">
        <f t="shared" si="70"/>
        <v>0.1641060657789917</v>
      </c>
      <c r="S232" s="76">
        <v>129</v>
      </c>
      <c r="T232" s="79">
        <f t="shared" si="71"/>
        <v>1.4680778422669852E-2</v>
      </c>
      <c r="U232" s="77">
        <f t="shared" si="72"/>
        <v>7216</v>
      </c>
      <c r="V232" s="79">
        <f t="shared" si="73"/>
        <v>0.82121315579833842</v>
      </c>
      <c r="W232" s="81">
        <v>8787</v>
      </c>
      <c r="X232" s="89">
        <v>184</v>
      </c>
      <c r="Y232" s="93">
        <f t="shared" si="74"/>
        <v>2.0793309978528646E-2</v>
      </c>
      <c r="Z232" s="89">
        <f t="shared" si="78"/>
        <v>8665</v>
      </c>
      <c r="AA232" s="93">
        <f t="shared" si="75"/>
        <v>0.97920669002147132</v>
      </c>
      <c r="AB232" s="97">
        <v>8849</v>
      </c>
      <c r="AC232" s="116">
        <v>250</v>
      </c>
      <c r="AD232" s="114">
        <f t="shared" si="76"/>
        <v>2.7858257187430353E-2</v>
      </c>
      <c r="AE232" s="113">
        <f t="shared" si="79"/>
        <v>8724</v>
      </c>
      <c r="AF232" s="114">
        <f t="shared" si="77"/>
        <v>0.9721417428125696</v>
      </c>
      <c r="AG232" s="117">
        <v>8974</v>
      </c>
    </row>
    <row r="233" spans="1:33" x14ac:dyDescent="0.2">
      <c r="A233" s="14" t="s">
        <v>216</v>
      </c>
      <c r="B233" s="4" t="s">
        <v>217</v>
      </c>
      <c r="C233" s="31">
        <v>467</v>
      </c>
      <c r="D233" s="32">
        <f t="shared" si="62"/>
        <v>0.10975323149236192</v>
      </c>
      <c r="E233" s="37">
        <v>16</v>
      </c>
      <c r="F233" s="32">
        <f t="shared" si="63"/>
        <v>3.7602820211515863E-3</v>
      </c>
      <c r="G233" s="33">
        <f t="shared" si="64"/>
        <v>3772</v>
      </c>
      <c r="H233" s="32">
        <f t="shared" si="65"/>
        <v>0.88648648648648654</v>
      </c>
      <c r="I233" s="38">
        <v>4255</v>
      </c>
      <c r="J233" s="47">
        <v>571</v>
      </c>
      <c r="K233" s="48">
        <f t="shared" si="66"/>
        <v>0.13087325234930094</v>
      </c>
      <c r="L233" s="51">
        <v>36</v>
      </c>
      <c r="M233" s="48">
        <f t="shared" si="67"/>
        <v>8.2512033004813207E-3</v>
      </c>
      <c r="N233" s="49">
        <f t="shared" si="68"/>
        <v>3756</v>
      </c>
      <c r="O233" s="48">
        <f t="shared" si="69"/>
        <v>0.86087554435021774</v>
      </c>
      <c r="P233" s="52">
        <v>4363</v>
      </c>
      <c r="Q233" s="75">
        <v>672</v>
      </c>
      <c r="R233" s="79">
        <f t="shared" si="70"/>
        <v>0.15234640671049648</v>
      </c>
      <c r="S233" s="76">
        <v>66</v>
      </c>
      <c r="T233" s="79">
        <f t="shared" si="71"/>
        <v>1.4962593516209476E-2</v>
      </c>
      <c r="U233" s="77">
        <f t="shared" si="72"/>
        <v>3673</v>
      </c>
      <c r="V233" s="79">
        <f t="shared" si="73"/>
        <v>0.83269099977329408</v>
      </c>
      <c r="W233" s="81">
        <v>4411</v>
      </c>
      <c r="X233" s="89">
        <v>96</v>
      </c>
      <c r="Y233" s="93">
        <f t="shared" si="74"/>
        <v>2.1300199689372089E-2</v>
      </c>
      <c r="Z233" s="89">
        <f t="shared" si="78"/>
        <v>4411</v>
      </c>
      <c r="AA233" s="93">
        <f t="shared" si="75"/>
        <v>0.97869980031062787</v>
      </c>
      <c r="AB233" s="97">
        <v>4507</v>
      </c>
      <c r="AC233" s="116">
        <v>130</v>
      </c>
      <c r="AD233" s="114">
        <f t="shared" si="76"/>
        <v>2.8077753779697623E-2</v>
      </c>
      <c r="AE233" s="113">
        <f t="shared" si="79"/>
        <v>4500</v>
      </c>
      <c r="AF233" s="114">
        <f t="shared" si="77"/>
        <v>0.97192224622030232</v>
      </c>
      <c r="AG233" s="117">
        <v>4630</v>
      </c>
    </row>
    <row r="234" spans="1:33" x14ac:dyDescent="0.2">
      <c r="A234" s="14" t="s">
        <v>216</v>
      </c>
      <c r="B234" s="4" t="s">
        <v>218</v>
      </c>
      <c r="C234" s="31">
        <v>424</v>
      </c>
      <c r="D234" s="32">
        <f t="shared" si="62"/>
        <v>0.12982241273729334</v>
      </c>
      <c r="E234" s="37">
        <v>4</v>
      </c>
      <c r="F234" s="32">
        <f t="shared" si="63"/>
        <v>1.224739742804654E-3</v>
      </c>
      <c r="G234" s="33">
        <f t="shared" si="64"/>
        <v>2838</v>
      </c>
      <c r="H234" s="32">
        <f t="shared" si="65"/>
        <v>0.86895284751990198</v>
      </c>
      <c r="I234" s="38">
        <v>3266</v>
      </c>
      <c r="J234" s="47">
        <v>465</v>
      </c>
      <c r="K234" s="48">
        <f t="shared" si="66"/>
        <v>0.14069591527987896</v>
      </c>
      <c r="L234" s="51">
        <v>23</v>
      </c>
      <c r="M234" s="48">
        <f t="shared" si="67"/>
        <v>6.9591527987897129E-3</v>
      </c>
      <c r="N234" s="49">
        <f t="shared" si="68"/>
        <v>2817</v>
      </c>
      <c r="O234" s="48">
        <f t="shared" si="69"/>
        <v>0.85234493192133132</v>
      </c>
      <c r="P234" s="52">
        <v>3305</v>
      </c>
      <c r="Q234" s="75">
        <v>528</v>
      </c>
      <c r="R234" s="79">
        <f t="shared" si="70"/>
        <v>0.15855855855855855</v>
      </c>
      <c r="S234" s="76">
        <v>42</v>
      </c>
      <c r="T234" s="79">
        <f t="shared" si="71"/>
        <v>1.2612612612612612E-2</v>
      </c>
      <c r="U234" s="77">
        <f t="shared" si="72"/>
        <v>2760</v>
      </c>
      <c r="V234" s="79">
        <f t="shared" si="73"/>
        <v>0.8288288288288288</v>
      </c>
      <c r="W234" s="81">
        <v>3330</v>
      </c>
      <c r="X234" s="89">
        <v>74</v>
      </c>
      <c r="Y234" s="93">
        <f t="shared" si="74"/>
        <v>2.1745518660005878E-2</v>
      </c>
      <c r="Z234" s="89">
        <f t="shared" si="78"/>
        <v>3329</v>
      </c>
      <c r="AA234" s="93">
        <f t="shared" si="75"/>
        <v>0.97825448133999415</v>
      </c>
      <c r="AB234" s="97">
        <v>3403</v>
      </c>
      <c r="AC234" s="116">
        <v>97</v>
      </c>
      <c r="AD234" s="114">
        <f t="shared" si="76"/>
        <v>2.8579846788450207E-2</v>
      </c>
      <c r="AE234" s="113">
        <f t="shared" si="79"/>
        <v>3297</v>
      </c>
      <c r="AF234" s="114">
        <f t="shared" si="77"/>
        <v>0.97142015321154984</v>
      </c>
      <c r="AG234" s="117">
        <v>3394</v>
      </c>
    </row>
    <row r="235" spans="1:33" x14ac:dyDescent="0.2">
      <c r="A235" s="14" t="s">
        <v>216</v>
      </c>
      <c r="B235" s="4" t="s">
        <v>219</v>
      </c>
      <c r="C235" s="31">
        <v>889</v>
      </c>
      <c r="D235" s="32">
        <f t="shared" si="62"/>
        <v>0.10649257307139434</v>
      </c>
      <c r="E235" s="37">
        <v>12</v>
      </c>
      <c r="F235" s="32">
        <f t="shared" si="63"/>
        <v>1.4374700527072352E-3</v>
      </c>
      <c r="G235" s="33">
        <f t="shared" si="64"/>
        <v>7447</v>
      </c>
      <c r="H235" s="32">
        <f t="shared" si="65"/>
        <v>0.89206995687589841</v>
      </c>
      <c r="I235" s="38">
        <v>8348</v>
      </c>
      <c r="J235" s="47">
        <v>1088</v>
      </c>
      <c r="K235" s="48">
        <f t="shared" si="66"/>
        <v>0.12807533843437316</v>
      </c>
      <c r="L235" s="51">
        <v>39</v>
      </c>
      <c r="M235" s="48">
        <f t="shared" si="67"/>
        <v>4.590935844614479E-3</v>
      </c>
      <c r="N235" s="49">
        <f t="shared" si="68"/>
        <v>7368</v>
      </c>
      <c r="O235" s="48">
        <f t="shared" si="69"/>
        <v>0.86733372572101231</v>
      </c>
      <c r="P235" s="52">
        <v>8495</v>
      </c>
      <c r="Q235" s="75">
        <v>1286</v>
      </c>
      <c r="R235" s="79">
        <f t="shared" si="70"/>
        <v>0.14848169957279761</v>
      </c>
      <c r="S235" s="76">
        <v>99</v>
      </c>
      <c r="T235" s="79">
        <f t="shared" si="71"/>
        <v>1.14305507447177E-2</v>
      </c>
      <c r="U235" s="77">
        <f t="shared" si="72"/>
        <v>7276</v>
      </c>
      <c r="V235" s="79">
        <f t="shared" si="73"/>
        <v>0.84008774968248467</v>
      </c>
      <c r="W235" s="81">
        <v>8661</v>
      </c>
      <c r="X235" s="89">
        <v>171</v>
      </c>
      <c r="Y235" s="93">
        <f t="shared" si="74"/>
        <v>1.9449499545040945E-2</v>
      </c>
      <c r="Z235" s="89">
        <f t="shared" si="78"/>
        <v>8621</v>
      </c>
      <c r="AA235" s="93">
        <f t="shared" si="75"/>
        <v>0.98055050045495906</v>
      </c>
      <c r="AB235" s="97">
        <v>8792</v>
      </c>
      <c r="AC235" s="116">
        <v>258</v>
      </c>
      <c r="AD235" s="114">
        <f t="shared" si="76"/>
        <v>2.889784946236559E-2</v>
      </c>
      <c r="AE235" s="113">
        <f t="shared" si="79"/>
        <v>8670</v>
      </c>
      <c r="AF235" s="114">
        <f t="shared" si="77"/>
        <v>0.97110215053763438</v>
      </c>
      <c r="AG235" s="117">
        <v>8928</v>
      </c>
    </row>
    <row r="236" spans="1:33" x14ac:dyDescent="0.2">
      <c r="A236" s="14" t="s">
        <v>216</v>
      </c>
      <c r="B236" s="4" t="s">
        <v>220</v>
      </c>
      <c r="C236" s="31">
        <v>674</v>
      </c>
      <c r="D236" s="32">
        <f t="shared" si="62"/>
        <v>0.12631184407796103</v>
      </c>
      <c r="E236" s="37">
        <v>37</v>
      </c>
      <c r="F236" s="32">
        <f t="shared" si="63"/>
        <v>6.9340329835082459E-3</v>
      </c>
      <c r="G236" s="33">
        <f t="shared" si="64"/>
        <v>4625</v>
      </c>
      <c r="H236" s="32">
        <f t="shared" si="65"/>
        <v>0.86675412293853071</v>
      </c>
      <c r="I236" s="38">
        <v>5336</v>
      </c>
      <c r="J236" s="47">
        <v>747</v>
      </c>
      <c r="K236" s="48">
        <f t="shared" si="66"/>
        <v>0.13703907539900936</v>
      </c>
      <c r="L236" s="51">
        <v>86</v>
      </c>
      <c r="M236" s="48">
        <f t="shared" si="67"/>
        <v>1.5776921665749403E-2</v>
      </c>
      <c r="N236" s="49">
        <f t="shared" si="68"/>
        <v>4618</v>
      </c>
      <c r="O236" s="48">
        <f t="shared" si="69"/>
        <v>0.84718400293524121</v>
      </c>
      <c r="P236" s="52">
        <v>5451</v>
      </c>
      <c r="Q236" s="75">
        <v>854</v>
      </c>
      <c r="R236" s="79">
        <f t="shared" si="70"/>
        <v>0.15547059894411069</v>
      </c>
      <c r="S236" s="76">
        <v>100</v>
      </c>
      <c r="T236" s="79">
        <f t="shared" si="71"/>
        <v>1.8204988166757693E-2</v>
      </c>
      <c r="U236" s="77">
        <f t="shared" si="72"/>
        <v>4539</v>
      </c>
      <c r="V236" s="79">
        <f t="shared" si="73"/>
        <v>0.82632441288913161</v>
      </c>
      <c r="W236" s="81">
        <v>5493</v>
      </c>
      <c r="X236" s="89">
        <v>124</v>
      </c>
      <c r="Y236" s="93">
        <f t="shared" si="74"/>
        <v>2.2290131224159626E-2</v>
      </c>
      <c r="Z236" s="89">
        <f t="shared" si="78"/>
        <v>5439</v>
      </c>
      <c r="AA236" s="93">
        <f t="shared" si="75"/>
        <v>0.97770986877584043</v>
      </c>
      <c r="AB236" s="97">
        <v>5563</v>
      </c>
      <c r="AC236" s="116">
        <v>165</v>
      </c>
      <c r="AD236" s="114">
        <f t="shared" si="76"/>
        <v>2.9141646061462381E-2</v>
      </c>
      <c r="AE236" s="113">
        <f t="shared" si="79"/>
        <v>5497</v>
      </c>
      <c r="AF236" s="114">
        <f t="shared" si="77"/>
        <v>0.97085835393853759</v>
      </c>
      <c r="AG236" s="117">
        <v>5662</v>
      </c>
    </row>
    <row r="237" spans="1:33" x14ac:dyDescent="0.2">
      <c r="A237" s="14" t="s">
        <v>216</v>
      </c>
      <c r="B237" s="4" t="s">
        <v>221</v>
      </c>
      <c r="C237" s="31">
        <v>434</v>
      </c>
      <c r="D237" s="32">
        <f t="shared" si="62"/>
        <v>0.11995577667219458</v>
      </c>
      <c r="E237" s="37">
        <v>7</v>
      </c>
      <c r="F237" s="32">
        <f t="shared" si="63"/>
        <v>1.9347705914870095E-3</v>
      </c>
      <c r="G237" s="33">
        <f t="shared" si="64"/>
        <v>3177</v>
      </c>
      <c r="H237" s="32">
        <f t="shared" si="65"/>
        <v>0.87810945273631846</v>
      </c>
      <c r="I237" s="38">
        <v>3618</v>
      </c>
      <c r="J237" s="47">
        <v>467</v>
      </c>
      <c r="K237" s="48">
        <f t="shared" si="66"/>
        <v>0.12724795640326975</v>
      </c>
      <c r="L237" s="51">
        <v>27</v>
      </c>
      <c r="M237" s="48">
        <f t="shared" si="67"/>
        <v>7.356948228882834E-3</v>
      </c>
      <c r="N237" s="49">
        <f t="shared" si="68"/>
        <v>3176</v>
      </c>
      <c r="O237" s="48">
        <f t="shared" si="69"/>
        <v>0.86539509536784742</v>
      </c>
      <c r="P237" s="52">
        <v>3670</v>
      </c>
      <c r="Q237" s="75">
        <v>524</v>
      </c>
      <c r="R237" s="79">
        <f t="shared" si="70"/>
        <v>0.14104979811574697</v>
      </c>
      <c r="S237" s="76">
        <v>47</v>
      </c>
      <c r="T237" s="79">
        <f t="shared" si="71"/>
        <v>1.2651413189771197E-2</v>
      </c>
      <c r="U237" s="77">
        <f t="shared" si="72"/>
        <v>3144</v>
      </c>
      <c r="V237" s="79">
        <f t="shared" si="73"/>
        <v>0.84629878869448183</v>
      </c>
      <c r="W237" s="81">
        <v>3715</v>
      </c>
      <c r="X237" s="89">
        <v>72</v>
      </c>
      <c r="Y237" s="93">
        <f t="shared" si="74"/>
        <v>1.9251336898395723E-2</v>
      </c>
      <c r="Z237" s="89">
        <f t="shared" si="78"/>
        <v>3668</v>
      </c>
      <c r="AA237" s="93">
        <f t="shared" si="75"/>
        <v>0.98074866310160425</v>
      </c>
      <c r="AB237" s="97">
        <v>3740</v>
      </c>
      <c r="AC237" s="116">
        <v>105</v>
      </c>
      <c r="AD237" s="114">
        <f t="shared" si="76"/>
        <v>2.7851458885941646E-2</v>
      </c>
      <c r="AE237" s="113">
        <f t="shared" si="79"/>
        <v>3665</v>
      </c>
      <c r="AF237" s="114">
        <f t="shared" si="77"/>
        <v>0.97214854111405835</v>
      </c>
      <c r="AG237" s="117">
        <v>3770</v>
      </c>
    </row>
    <row r="238" spans="1:33" x14ac:dyDescent="0.2">
      <c r="A238" s="14" t="s">
        <v>216</v>
      </c>
      <c r="B238" s="4" t="s">
        <v>222</v>
      </c>
      <c r="C238" s="31">
        <v>311</v>
      </c>
      <c r="D238" s="32">
        <f t="shared" si="62"/>
        <v>0.11313204801746089</v>
      </c>
      <c r="E238" s="37">
        <v>2</v>
      </c>
      <c r="F238" s="32">
        <f t="shared" si="63"/>
        <v>7.2753728628592216E-4</v>
      </c>
      <c r="G238" s="33">
        <f t="shared" si="64"/>
        <v>2436</v>
      </c>
      <c r="H238" s="32">
        <f t="shared" si="65"/>
        <v>0.88614041469625315</v>
      </c>
      <c r="I238" s="38">
        <v>2749</v>
      </c>
      <c r="J238" s="47">
        <v>355</v>
      </c>
      <c r="K238" s="48">
        <f t="shared" si="66"/>
        <v>0.12783579402232625</v>
      </c>
      <c r="L238" s="51">
        <v>5</v>
      </c>
      <c r="M238" s="48">
        <f t="shared" si="67"/>
        <v>1.8005041411595247E-3</v>
      </c>
      <c r="N238" s="49">
        <f t="shared" si="68"/>
        <v>2417</v>
      </c>
      <c r="O238" s="48">
        <f t="shared" si="69"/>
        <v>0.87036370183651424</v>
      </c>
      <c r="P238" s="52">
        <v>2777</v>
      </c>
      <c r="Q238" s="75">
        <v>389</v>
      </c>
      <c r="R238" s="79">
        <f t="shared" si="70"/>
        <v>0.13702007749207468</v>
      </c>
      <c r="S238" s="76">
        <v>13</v>
      </c>
      <c r="T238" s="79">
        <f t="shared" si="71"/>
        <v>4.579077139837971E-3</v>
      </c>
      <c r="U238" s="77">
        <f t="shared" si="72"/>
        <v>2437</v>
      </c>
      <c r="V238" s="79">
        <f t="shared" si="73"/>
        <v>0.85840084536808736</v>
      </c>
      <c r="W238" s="81">
        <v>2839</v>
      </c>
      <c r="X238" s="89">
        <v>31</v>
      </c>
      <c r="Y238" s="93">
        <f t="shared" si="74"/>
        <v>1.0985116938341602E-2</v>
      </c>
      <c r="Z238" s="89">
        <f t="shared" si="78"/>
        <v>2791</v>
      </c>
      <c r="AA238" s="93">
        <f t="shared" si="75"/>
        <v>0.98901488306165841</v>
      </c>
      <c r="AB238" s="97">
        <v>2822</v>
      </c>
      <c r="AC238" s="116">
        <v>51</v>
      </c>
      <c r="AD238" s="114">
        <f t="shared" si="76"/>
        <v>1.8168863555397222E-2</v>
      </c>
      <c r="AE238" s="113">
        <f t="shared" si="79"/>
        <v>2756</v>
      </c>
      <c r="AF238" s="114">
        <f t="shared" si="77"/>
        <v>0.98183113644460274</v>
      </c>
      <c r="AG238" s="117">
        <v>2807</v>
      </c>
    </row>
    <row r="239" spans="1:33" x14ac:dyDescent="0.2">
      <c r="A239" s="14" t="s">
        <v>216</v>
      </c>
      <c r="B239" s="4" t="s">
        <v>223</v>
      </c>
      <c r="C239" s="31">
        <v>9932</v>
      </c>
      <c r="D239" s="32">
        <f t="shared" si="62"/>
        <v>0.15869870893519111</v>
      </c>
      <c r="E239" s="37">
        <v>404</v>
      </c>
      <c r="F239" s="32">
        <f t="shared" si="63"/>
        <v>6.4553240444842133E-3</v>
      </c>
      <c r="G239" s="33">
        <f t="shared" si="64"/>
        <v>52248</v>
      </c>
      <c r="H239" s="32">
        <f t="shared" si="65"/>
        <v>0.83484596702032465</v>
      </c>
      <c r="I239" s="38">
        <v>62584</v>
      </c>
      <c r="J239" s="47">
        <v>10773</v>
      </c>
      <c r="K239" s="48">
        <f t="shared" si="66"/>
        <v>0.17578526556253568</v>
      </c>
      <c r="L239" s="51">
        <v>1071</v>
      </c>
      <c r="M239" s="48">
        <f t="shared" si="67"/>
        <v>1.7475728155339806E-2</v>
      </c>
      <c r="N239" s="49">
        <f t="shared" si="68"/>
        <v>49441</v>
      </c>
      <c r="O239" s="48">
        <f t="shared" si="69"/>
        <v>0.80673900628212447</v>
      </c>
      <c r="P239" s="52">
        <v>61285</v>
      </c>
      <c r="Q239" s="75">
        <v>12289</v>
      </c>
      <c r="R239" s="79">
        <f t="shared" si="70"/>
        <v>0.19587809620963373</v>
      </c>
      <c r="S239" s="76">
        <v>1690</v>
      </c>
      <c r="T239" s="79">
        <f t="shared" si="71"/>
        <v>2.6937422295897222E-2</v>
      </c>
      <c r="U239" s="77">
        <f t="shared" si="72"/>
        <v>48759</v>
      </c>
      <c r="V239" s="79">
        <f t="shared" si="73"/>
        <v>0.77718448149446906</v>
      </c>
      <c r="W239" s="81">
        <v>62738</v>
      </c>
      <c r="X239" s="89">
        <v>2424</v>
      </c>
      <c r="Y239" s="93">
        <f t="shared" si="74"/>
        <v>3.764618180123934E-2</v>
      </c>
      <c r="Z239" s="89">
        <f t="shared" si="78"/>
        <v>61965</v>
      </c>
      <c r="AA239" s="93">
        <f t="shared" si="75"/>
        <v>0.96235381819876065</v>
      </c>
      <c r="AB239" s="97">
        <v>64389</v>
      </c>
      <c r="AC239" s="116">
        <v>3341</v>
      </c>
      <c r="AD239" s="114">
        <f t="shared" si="76"/>
        <v>5.0742687038668327E-2</v>
      </c>
      <c r="AE239" s="113">
        <f t="shared" si="79"/>
        <v>62501</v>
      </c>
      <c r="AF239" s="114">
        <f t="shared" si="77"/>
        <v>0.94925731296133165</v>
      </c>
      <c r="AG239" s="117">
        <v>65842</v>
      </c>
    </row>
    <row r="240" spans="1:33" x14ac:dyDescent="0.2">
      <c r="A240" s="14" t="s">
        <v>216</v>
      </c>
      <c r="B240" s="4" t="s">
        <v>224</v>
      </c>
      <c r="C240" s="31">
        <v>1339</v>
      </c>
      <c r="D240" s="32">
        <f t="shared" si="62"/>
        <v>0.12489506575879115</v>
      </c>
      <c r="E240" s="37">
        <v>37</v>
      </c>
      <c r="F240" s="32">
        <f t="shared" si="63"/>
        <v>3.4511705997574854E-3</v>
      </c>
      <c r="G240" s="33">
        <f t="shared" si="64"/>
        <v>9345</v>
      </c>
      <c r="H240" s="32">
        <f t="shared" si="65"/>
        <v>0.87165376364145131</v>
      </c>
      <c r="I240" s="38">
        <v>10721</v>
      </c>
      <c r="J240" s="47">
        <v>1591</v>
      </c>
      <c r="K240" s="48">
        <f t="shared" si="66"/>
        <v>0.14617787578096289</v>
      </c>
      <c r="L240" s="51">
        <v>97</v>
      </c>
      <c r="M240" s="48">
        <f t="shared" si="67"/>
        <v>8.9121646453509742E-3</v>
      </c>
      <c r="N240" s="49">
        <f t="shared" si="68"/>
        <v>9196</v>
      </c>
      <c r="O240" s="48">
        <f t="shared" si="69"/>
        <v>0.8449099595736862</v>
      </c>
      <c r="P240" s="52">
        <v>10884</v>
      </c>
      <c r="Q240" s="75">
        <v>1923</v>
      </c>
      <c r="R240" s="79">
        <f t="shared" si="70"/>
        <v>0.17321203386777156</v>
      </c>
      <c r="S240" s="76">
        <v>186</v>
      </c>
      <c r="T240" s="79">
        <f t="shared" si="71"/>
        <v>1.6753738065213474E-2</v>
      </c>
      <c r="U240" s="77">
        <f t="shared" si="72"/>
        <v>8993</v>
      </c>
      <c r="V240" s="79">
        <f t="shared" si="73"/>
        <v>0.81003422806701497</v>
      </c>
      <c r="W240" s="81">
        <v>11102</v>
      </c>
      <c r="X240" s="89">
        <v>250</v>
      </c>
      <c r="Y240" s="93">
        <f t="shared" si="74"/>
        <v>2.2005105184402782E-2</v>
      </c>
      <c r="Z240" s="89">
        <f t="shared" si="78"/>
        <v>11111</v>
      </c>
      <c r="AA240" s="93">
        <f t="shared" si="75"/>
        <v>0.9779948948155972</v>
      </c>
      <c r="AB240" s="97">
        <v>11361</v>
      </c>
      <c r="AC240" s="116">
        <v>386</v>
      </c>
      <c r="AD240" s="114">
        <f t="shared" si="76"/>
        <v>3.363834422657952E-2</v>
      </c>
      <c r="AE240" s="113">
        <f t="shared" si="79"/>
        <v>11089</v>
      </c>
      <c r="AF240" s="114">
        <f t="shared" si="77"/>
        <v>0.96636165577342048</v>
      </c>
      <c r="AG240" s="117">
        <v>11475</v>
      </c>
    </row>
    <row r="241" spans="1:33" x14ac:dyDescent="0.2">
      <c r="A241" s="14" t="s">
        <v>216</v>
      </c>
      <c r="B241" s="4" t="s">
        <v>225</v>
      </c>
      <c r="C241" s="31">
        <v>800</v>
      </c>
      <c r="D241" s="32">
        <f t="shared" si="62"/>
        <v>0.12048192771084337</v>
      </c>
      <c r="E241" s="37">
        <v>14</v>
      </c>
      <c r="F241" s="32">
        <f t="shared" si="63"/>
        <v>2.1084337349397591E-3</v>
      </c>
      <c r="G241" s="33">
        <f t="shared" si="64"/>
        <v>5826</v>
      </c>
      <c r="H241" s="32">
        <f t="shared" si="65"/>
        <v>0.87740963855421683</v>
      </c>
      <c r="I241" s="38">
        <v>6640</v>
      </c>
      <c r="J241" s="47">
        <v>915</v>
      </c>
      <c r="K241" s="48">
        <f t="shared" si="66"/>
        <v>0.13557564083567936</v>
      </c>
      <c r="L241" s="51">
        <v>51</v>
      </c>
      <c r="M241" s="48">
        <f t="shared" si="67"/>
        <v>7.556675062972292E-3</v>
      </c>
      <c r="N241" s="49">
        <f t="shared" si="68"/>
        <v>5783</v>
      </c>
      <c r="O241" s="48">
        <f t="shared" si="69"/>
        <v>0.85686768410134839</v>
      </c>
      <c r="P241" s="52">
        <v>6749</v>
      </c>
      <c r="Q241" s="75">
        <v>1026</v>
      </c>
      <c r="R241" s="79">
        <f t="shared" si="70"/>
        <v>0.15106007067137808</v>
      </c>
      <c r="S241" s="76">
        <v>97</v>
      </c>
      <c r="T241" s="79">
        <f t="shared" si="71"/>
        <v>1.4281507656065961E-2</v>
      </c>
      <c r="U241" s="77">
        <f t="shared" si="72"/>
        <v>5669</v>
      </c>
      <c r="V241" s="79">
        <f t="shared" si="73"/>
        <v>0.83465842167255599</v>
      </c>
      <c r="W241" s="81">
        <v>6792</v>
      </c>
      <c r="X241" s="89">
        <v>148</v>
      </c>
      <c r="Y241" s="93">
        <f t="shared" si="74"/>
        <v>2.1903211484386561E-2</v>
      </c>
      <c r="Z241" s="89">
        <f t="shared" si="78"/>
        <v>6609</v>
      </c>
      <c r="AA241" s="93">
        <f t="shared" si="75"/>
        <v>0.97809678851561344</v>
      </c>
      <c r="AB241" s="97">
        <v>6757</v>
      </c>
      <c r="AC241" s="116">
        <v>227</v>
      </c>
      <c r="AD241" s="114">
        <f t="shared" si="76"/>
        <v>3.3216271583260168E-2</v>
      </c>
      <c r="AE241" s="113">
        <f t="shared" si="79"/>
        <v>6607</v>
      </c>
      <c r="AF241" s="114">
        <f t="shared" si="77"/>
        <v>0.96678372841673987</v>
      </c>
      <c r="AG241" s="117">
        <v>6834</v>
      </c>
    </row>
    <row r="242" spans="1:33" x14ac:dyDescent="0.2">
      <c r="A242" s="14" t="s">
        <v>216</v>
      </c>
      <c r="B242" s="4" t="s">
        <v>226</v>
      </c>
      <c r="C242" s="31">
        <v>2067</v>
      </c>
      <c r="D242" s="32">
        <f t="shared" si="62"/>
        <v>0.13697813121272365</v>
      </c>
      <c r="E242" s="37">
        <v>42</v>
      </c>
      <c r="F242" s="32">
        <f t="shared" si="63"/>
        <v>2.7833001988071572E-3</v>
      </c>
      <c r="G242" s="33">
        <f t="shared" si="64"/>
        <v>12981</v>
      </c>
      <c r="H242" s="32">
        <f t="shared" si="65"/>
        <v>0.86023856858846914</v>
      </c>
      <c r="I242" s="38">
        <v>15090</v>
      </c>
      <c r="J242" s="47">
        <v>2377</v>
      </c>
      <c r="K242" s="48">
        <f t="shared" si="66"/>
        <v>0.15450113747156322</v>
      </c>
      <c r="L242" s="51">
        <v>140</v>
      </c>
      <c r="M242" s="48">
        <f t="shared" si="67"/>
        <v>9.0997725056873573E-3</v>
      </c>
      <c r="N242" s="49">
        <f t="shared" si="68"/>
        <v>12868</v>
      </c>
      <c r="O242" s="48">
        <f t="shared" si="69"/>
        <v>0.83639909002274948</v>
      </c>
      <c r="P242" s="52">
        <v>15385</v>
      </c>
      <c r="Q242" s="75">
        <v>2740</v>
      </c>
      <c r="R242" s="79">
        <f t="shared" si="70"/>
        <v>0.17445562205526549</v>
      </c>
      <c r="S242" s="76">
        <v>257</v>
      </c>
      <c r="T242" s="79">
        <f t="shared" si="71"/>
        <v>1.6363173309563224E-2</v>
      </c>
      <c r="U242" s="77">
        <f t="shared" si="72"/>
        <v>12709</v>
      </c>
      <c r="V242" s="79">
        <f t="shared" si="73"/>
        <v>0.80918120463517129</v>
      </c>
      <c r="W242" s="81">
        <v>15706</v>
      </c>
      <c r="X242" s="89">
        <v>377</v>
      </c>
      <c r="Y242" s="93">
        <f t="shared" si="74"/>
        <v>2.3660097903853396E-2</v>
      </c>
      <c r="Z242" s="89">
        <f t="shared" si="78"/>
        <v>15557</v>
      </c>
      <c r="AA242" s="93">
        <f t="shared" si="75"/>
        <v>0.97633990209614663</v>
      </c>
      <c r="AB242" s="97">
        <v>15934</v>
      </c>
      <c r="AC242" s="116">
        <v>567</v>
      </c>
      <c r="AD242" s="114">
        <f t="shared" si="76"/>
        <v>3.5316100903145436E-2</v>
      </c>
      <c r="AE242" s="113">
        <f t="shared" si="79"/>
        <v>15488</v>
      </c>
      <c r="AF242" s="114">
        <f t="shared" si="77"/>
        <v>0.96468389909685459</v>
      </c>
      <c r="AG242" s="117">
        <v>16055</v>
      </c>
    </row>
    <row r="243" spans="1:33" x14ac:dyDescent="0.2">
      <c r="A243" s="14" t="s">
        <v>216</v>
      </c>
      <c r="B243" s="4" t="s">
        <v>227</v>
      </c>
      <c r="C243" s="31">
        <v>783</v>
      </c>
      <c r="D243" s="32">
        <f t="shared" si="62"/>
        <v>0.13853503184713375</v>
      </c>
      <c r="E243" s="37">
        <v>16</v>
      </c>
      <c r="F243" s="32">
        <f t="shared" si="63"/>
        <v>2.8308563340410475E-3</v>
      </c>
      <c r="G243" s="33">
        <f t="shared" si="64"/>
        <v>4853</v>
      </c>
      <c r="H243" s="32">
        <f t="shared" si="65"/>
        <v>0.85863411181882521</v>
      </c>
      <c r="I243" s="38">
        <v>5652</v>
      </c>
      <c r="J243" s="47">
        <v>898</v>
      </c>
      <c r="K243" s="48">
        <f t="shared" si="66"/>
        <v>0.1566916768452277</v>
      </c>
      <c r="L243" s="51">
        <v>46</v>
      </c>
      <c r="M243" s="48">
        <f t="shared" si="67"/>
        <v>8.0265224219158958E-3</v>
      </c>
      <c r="N243" s="49">
        <f t="shared" si="68"/>
        <v>4787</v>
      </c>
      <c r="O243" s="48">
        <f t="shared" si="69"/>
        <v>0.83528180073285641</v>
      </c>
      <c r="P243" s="52">
        <v>5731</v>
      </c>
      <c r="Q243" s="75">
        <v>1003</v>
      </c>
      <c r="R243" s="79">
        <f t="shared" si="70"/>
        <v>0.17221840659340659</v>
      </c>
      <c r="S243" s="76">
        <v>95</v>
      </c>
      <c r="T243" s="79">
        <f t="shared" si="71"/>
        <v>1.6311813186813188E-2</v>
      </c>
      <c r="U243" s="77">
        <f t="shared" si="72"/>
        <v>4726</v>
      </c>
      <c r="V243" s="79">
        <f t="shared" si="73"/>
        <v>0.81146978021978022</v>
      </c>
      <c r="W243" s="81">
        <v>5824</v>
      </c>
      <c r="X243" s="89">
        <v>143</v>
      </c>
      <c r="Y243" s="93">
        <f t="shared" si="74"/>
        <v>2.398121750796579E-2</v>
      </c>
      <c r="Z243" s="89">
        <f t="shared" si="78"/>
        <v>5820</v>
      </c>
      <c r="AA243" s="93">
        <f t="shared" si="75"/>
        <v>0.97601878249203422</v>
      </c>
      <c r="AB243" s="97">
        <v>5963</v>
      </c>
      <c r="AC243" s="116">
        <v>216</v>
      </c>
      <c r="AD243" s="114">
        <f t="shared" si="76"/>
        <v>3.643724696356275E-2</v>
      </c>
      <c r="AE243" s="113">
        <f t="shared" si="79"/>
        <v>5712</v>
      </c>
      <c r="AF243" s="114">
        <f t="shared" si="77"/>
        <v>0.96356275303643724</v>
      </c>
      <c r="AG243" s="117">
        <v>5928</v>
      </c>
    </row>
    <row r="244" spans="1:33" x14ac:dyDescent="0.2">
      <c r="A244" s="14" t="s">
        <v>216</v>
      </c>
      <c r="B244" s="4" t="s">
        <v>228</v>
      </c>
      <c r="C244" s="31">
        <v>1599</v>
      </c>
      <c r="D244" s="32">
        <f t="shared" si="62"/>
        <v>0.12549050384555016</v>
      </c>
      <c r="E244" s="37">
        <v>28</v>
      </c>
      <c r="F244" s="32">
        <f t="shared" si="63"/>
        <v>2.1974572280646682E-3</v>
      </c>
      <c r="G244" s="33">
        <f t="shared" si="64"/>
        <v>11115</v>
      </c>
      <c r="H244" s="32">
        <f t="shared" si="65"/>
        <v>0.8723120389263852</v>
      </c>
      <c r="I244" s="38">
        <v>12742</v>
      </c>
      <c r="J244" s="47">
        <v>1807</v>
      </c>
      <c r="K244" s="48">
        <f t="shared" si="66"/>
        <v>0.14039313184678734</v>
      </c>
      <c r="L244" s="51">
        <v>96</v>
      </c>
      <c r="M244" s="48">
        <f t="shared" si="67"/>
        <v>7.4586279232382877E-3</v>
      </c>
      <c r="N244" s="49">
        <f t="shared" si="68"/>
        <v>10968</v>
      </c>
      <c r="O244" s="48">
        <f t="shared" si="69"/>
        <v>0.85214824022997437</v>
      </c>
      <c r="P244" s="52">
        <v>12871</v>
      </c>
      <c r="Q244" s="75">
        <v>2073</v>
      </c>
      <c r="R244" s="79">
        <f t="shared" si="70"/>
        <v>0.15825635544698069</v>
      </c>
      <c r="S244" s="76">
        <v>164</v>
      </c>
      <c r="T244" s="79">
        <f t="shared" si="71"/>
        <v>1.2520039697686846E-2</v>
      </c>
      <c r="U244" s="77">
        <f t="shared" si="72"/>
        <v>10862</v>
      </c>
      <c r="V244" s="79">
        <f t="shared" si="73"/>
        <v>0.82922360485533242</v>
      </c>
      <c r="W244" s="81">
        <v>13099</v>
      </c>
      <c r="X244" s="89">
        <v>301</v>
      </c>
      <c r="Y244" s="93">
        <f t="shared" si="74"/>
        <v>2.2679324894514769E-2</v>
      </c>
      <c r="Z244" s="89">
        <f t="shared" si="78"/>
        <v>12971</v>
      </c>
      <c r="AA244" s="93">
        <f t="shared" si="75"/>
        <v>0.97732067510548526</v>
      </c>
      <c r="AB244" s="97">
        <v>13272</v>
      </c>
      <c r="AC244" s="116">
        <v>415</v>
      </c>
      <c r="AD244" s="114">
        <f t="shared" si="76"/>
        <v>3.1144465290806753E-2</v>
      </c>
      <c r="AE244" s="113">
        <f t="shared" si="79"/>
        <v>12910</v>
      </c>
      <c r="AF244" s="114">
        <f t="shared" si="77"/>
        <v>0.96885553470919328</v>
      </c>
      <c r="AG244" s="117">
        <v>13325</v>
      </c>
    </row>
    <row r="245" spans="1:33" x14ac:dyDescent="0.2">
      <c r="A245" s="14" t="s">
        <v>229</v>
      </c>
      <c r="B245" s="4" t="s">
        <v>230</v>
      </c>
      <c r="C245" s="31">
        <v>233</v>
      </c>
      <c r="D245" s="32">
        <f t="shared" si="62"/>
        <v>8.9272030651340997E-2</v>
      </c>
      <c r="E245" s="37">
        <v>4</v>
      </c>
      <c r="F245" s="32">
        <f t="shared" si="63"/>
        <v>1.5325670498084292E-3</v>
      </c>
      <c r="G245" s="33">
        <f t="shared" si="64"/>
        <v>2373</v>
      </c>
      <c r="H245" s="32">
        <f t="shared" si="65"/>
        <v>0.90919540229885054</v>
      </c>
      <c r="I245" s="38">
        <v>2610</v>
      </c>
      <c r="J245" s="47">
        <v>280</v>
      </c>
      <c r="K245" s="48">
        <f t="shared" si="66"/>
        <v>0.10736196319018405</v>
      </c>
      <c r="L245" s="51">
        <v>22</v>
      </c>
      <c r="M245" s="48">
        <f t="shared" si="67"/>
        <v>8.4355828220858894E-3</v>
      </c>
      <c r="N245" s="49">
        <f t="shared" si="68"/>
        <v>2306</v>
      </c>
      <c r="O245" s="48">
        <f t="shared" si="69"/>
        <v>0.88420245398773001</v>
      </c>
      <c r="P245" s="52">
        <v>2608</v>
      </c>
      <c r="Q245" s="75">
        <v>329</v>
      </c>
      <c r="R245" s="79">
        <f t="shared" si="70"/>
        <v>0.12610195477194328</v>
      </c>
      <c r="S245" s="76">
        <v>40</v>
      </c>
      <c r="T245" s="79">
        <f t="shared" si="71"/>
        <v>1.5331544653123802E-2</v>
      </c>
      <c r="U245" s="77">
        <f t="shared" si="72"/>
        <v>2240</v>
      </c>
      <c r="V245" s="79">
        <f t="shared" si="73"/>
        <v>0.85856650057493289</v>
      </c>
      <c r="W245" s="81">
        <v>2609</v>
      </c>
      <c r="X245" s="89">
        <v>50</v>
      </c>
      <c r="Y245" s="93">
        <f t="shared" si="74"/>
        <v>1.9040365575019039E-2</v>
      </c>
      <c r="Z245" s="89">
        <f t="shared" si="78"/>
        <v>2576</v>
      </c>
      <c r="AA245" s="93">
        <f t="shared" si="75"/>
        <v>0.98095963442498091</v>
      </c>
      <c r="AB245" s="97">
        <v>2626</v>
      </c>
      <c r="AC245" s="116">
        <v>66</v>
      </c>
      <c r="AD245" s="114">
        <f t="shared" si="76"/>
        <v>2.5200458190148912E-2</v>
      </c>
      <c r="AE245" s="113">
        <f t="shared" si="79"/>
        <v>2553</v>
      </c>
      <c r="AF245" s="114">
        <f t="shared" si="77"/>
        <v>0.97479954180985107</v>
      </c>
      <c r="AG245" s="117">
        <v>2619</v>
      </c>
    </row>
    <row r="246" spans="1:33" x14ac:dyDescent="0.2">
      <c r="A246" s="14" t="s">
        <v>229</v>
      </c>
      <c r="B246" s="4" t="s">
        <v>231</v>
      </c>
      <c r="C246" s="31">
        <v>651</v>
      </c>
      <c r="D246" s="32">
        <f t="shared" si="62"/>
        <v>0.12093628088426528</v>
      </c>
      <c r="E246" s="37">
        <v>3</v>
      </c>
      <c r="F246" s="32">
        <f t="shared" si="63"/>
        <v>5.5731005015790451E-4</v>
      </c>
      <c r="G246" s="33">
        <f t="shared" si="64"/>
        <v>4729</v>
      </c>
      <c r="H246" s="32">
        <f t="shared" si="65"/>
        <v>0.87850640906557687</v>
      </c>
      <c r="I246" s="38">
        <v>5383</v>
      </c>
      <c r="J246" s="47">
        <v>721</v>
      </c>
      <c r="K246" s="48">
        <f t="shared" si="66"/>
        <v>0.13130577308322711</v>
      </c>
      <c r="L246" s="51">
        <v>30</v>
      </c>
      <c r="M246" s="48">
        <f t="shared" si="67"/>
        <v>5.4634857038790745E-3</v>
      </c>
      <c r="N246" s="49">
        <f t="shared" si="68"/>
        <v>4740</v>
      </c>
      <c r="O246" s="48">
        <f t="shared" si="69"/>
        <v>0.86323074121289378</v>
      </c>
      <c r="P246" s="52">
        <v>5491</v>
      </c>
      <c r="Q246" s="75">
        <v>864</v>
      </c>
      <c r="R246" s="79">
        <f t="shared" si="70"/>
        <v>0.15584415584415584</v>
      </c>
      <c r="S246" s="76">
        <v>71</v>
      </c>
      <c r="T246" s="79">
        <f t="shared" si="71"/>
        <v>1.2806637806637806E-2</v>
      </c>
      <c r="U246" s="77">
        <f t="shared" si="72"/>
        <v>4609</v>
      </c>
      <c r="V246" s="79">
        <f t="shared" si="73"/>
        <v>0.83134920634920639</v>
      </c>
      <c r="W246" s="81">
        <v>5544</v>
      </c>
      <c r="X246" s="89">
        <v>106</v>
      </c>
      <c r="Y246" s="93">
        <f t="shared" si="74"/>
        <v>1.8851147074515382E-2</v>
      </c>
      <c r="Z246" s="89">
        <f t="shared" si="78"/>
        <v>5517</v>
      </c>
      <c r="AA246" s="93">
        <f t="shared" si="75"/>
        <v>0.98114885292548459</v>
      </c>
      <c r="AB246" s="97">
        <v>5623</v>
      </c>
      <c r="AC246" s="116">
        <v>153</v>
      </c>
      <c r="AD246" s="114">
        <f t="shared" si="76"/>
        <v>2.6884554559831311E-2</v>
      </c>
      <c r="AE246" s="113">
        <f t="shared" si="79"/>
        <v>5538</v>
      </c>
      <c r="AF246" s="114">
        <f t="shared" si="77"/>
        <v>0.9731154454401687</v>
      </c>
      <c r="AG246" s="117">
        <v>5691</v>
      </c>
    </row>
    <row r="247" spans="1:33" x14ac:dyDescent="0.2">
      <c r="A247" s="14" t="s">
        <v>229</v>
      </c>
      <c r="B247" s="4" t="s">
        <v>232</v>
      </c>
      <c r="C247" s="31">
        <v>505</v>
      </c>
      <c r="D247" s="32">
        <f t="shared" si="62"/>
        <v>0.11262265834076718</v>
      </c>
      <c r="E247" s="37">
        <v>5</v>
      </c>
      <c r="F247" s="32">
        <f t="shared" si="63"/>
        <v>1.1150758251561106E-3</v>
      </c>
      <c r="G247" s="33">
        <f t="shared" si="64"/>
        <v>3974</v>
      </c>
      <c r="H247" s="32">
        <f t="shared" si="65"/>
        <v>0.88626226583407675</v>
      </c>
      <c r="I247" s="38">
        <v>4484</v>
      </c>
      <c r="J247" s="47">
        <v>574</v>
      </c>
      <c r="K247" s="48">
        <f t="shared" si="66"/>
        <v>0.12524547239799258</v>
      </c>
      <c r="L247" s="51">
        <v>23</v>
      </c>
      <c r="M247" s="48">
        <f t="shared" si="67"/>
        <v>5.0185468034038838E-3</v>
      </c>
      <c r="N247" s="49">
        <f t="shared" si="68"/>
        <v>3986</v>
      </c>
      <c r="O247" s="48">
        <f t="shared" si="69"/>
        <v>0.86973598079860348</v>
      </c>
      <c r="P247" s="52">
        <v>4583</v>
      </c>
      <c r="Q247" s="75">
        <v>671</v>
      </c>
      <c r="R247" s="79">
        <f t="shared" si="70"/>
        <v>0.14445640473627558</v>
      </c>
      <c r="S247" s="76">
        <v>47</v>
      </c>
      <c r="T247" s="79">
        <f t="shared" si="71"/>
        <v>1.0118406889128094E-2</v>
      </c>
      <c r="U247" s="77">
        <f t="shared" si="72"/>
        <v>3927</v>
      </c>
      <c r="V247" s="79">
        <f t="shared" si="73"/>
        <v>0.84542518837459635</v>
      </c>
      <c r="W247" s="81">
        <v>4645</v>
      </c>
      <c r="X247" s="89">
        <v>88</v>
      </c>
      <c r="Y247" s="93">
        <f t="shared" si="74"/>
        <v>1.8691588785046728E-2</v>
      </c>
      <c r="Z247" s="89">
        <f t="shared" si="78"/>
        <v>4620</v>
      </c>
      <c r="AA247" s="93">
        <f t="shared" si="75"/>
        <v>0.98130841121495327</v>
      </c>
      <c r="AB247" s="97">
        <v>4708</v>
      </c>
      <c r="AC247" s="116">
        <v>129</v>
      </c>
      <c r="AD247" s="114">
        <f t="shared" si="76"/>
        <v>2.6652892561983471E-2</v>
      </c>
      <c r="AE247" s="113">
        <f t="shared" si="79"/>
        <v>4711</v>
      </c>
      <c r="AF247" s="114">
        <f t="shared" si="77"/>
        <v>0.97334710743801656</v>
      </c>
      <c r="AG247" s="117">
        <v>4840</v>
      </c>
    </row>
    <row r="248" spans="1:33" x14ac:dyDescent="0.2">
      <c r="A248" s="14" t="s">
        <v>229</v>
      </c>
      <c r="B248" s="4" t="s">
        <v>233</v>
      </c>
      <c r="C248" s="31">
        <v>898</v>
      </c>
      <c r="D248" s="32">
        <f t="shared" si="62"/>
        <v>0.11226403300412552</v>
      </c>
      <c r="E248" s="37">
        <v>16</v>
      </c>
      <c r="F248" s="32">
        <f t="shared" si="63"/>
        <v>2.0002500312539069E-3</v>
      </c>
      <c r="G248" s="33">
        <f t="shared" si="64"/>
        <v>7085</v>
      </c>
      <c r="H248" s="32">
        <f t="shared" si="65"/>
        <v>0.88573571696462061</v>
      </c>
      <c r="I248" s="38">
        <v>7999</v>
      </c>
      <c r="J248" s="47">
        <v>1050</v>
      </c>
      <c r="K248" s="48">
        <f t="shared" si="66"/>
        <v>0.12855044074436828</v>
      </c>
      <c r="L248" s="51">
        <v>50</v>
      </c>
      <c r="M248" s="48">
        <f t="shared" si="67"/>
        <v>6.1214495592556315E-3</v>
      </c>
      <c r="N248" s="49">
        <f t="shared" si="68"/>
        <v>7068</v>
      </c>
      <c r="O248" s="48">
        <f t="shared" si="69"/>
        <v>0.86532810969637608</v>
      </c>
      <c r="P248" s="52">
        <v>8168</v>
      </c>
      <c r="Q248" s="75">
        <v>1260</v>
      </c>
      <c r="R248" s="79">
        <f t="shared" si="70"/>
        <v>0.15116976604679064</v>
      </c>
      <c r="S248" s="76">
        <v>106</v>
      </c>
      <c r="T248" s="79">
        <f t="shared" si="71"/>
        <v>1.2717456508698261E-2</v>
      </c>
      <c r="U248" s="77">
        <f t="shared" si="72"/>
        <v>6969</v>
      </c>
      <c r="V248" s="79">
        <f t="shared" si="73"/>
        <v>0.83611277744451107</v>
      </c>
      <c r="W248" s="81">
        <v>8335</v>
      </c>
      <c r="X248" s="89">
        <v>172</v>
      </c>
      <c r="Y248" s="93">
        <f t="shared" si="74"/>
        <v>2.0321361058601134E-2</v>
      </c>
      <c r="Z248" s="89">
        <f t="shared" si="78"/>
        <v>8292</v>
      </c>
      <c r="AA248" s="93">
        <f t="shared" si="75"/>
        <v>0.97967863894139884</v>
      </c>
      <c r="AB248" s="97">
        <v>8464</v>
      </c>
      <c r="AC248" s="116">
        <v>265</v>
      </c>
      <c r="AD248" s="114">
        <f t="shared" si="76"/>
        <v>3.0632296844295456E-2</v>
      </c>
      <c r="AE248" s="113">
        <f t="shared" si="79"/>
        <v>8386</v>
      </c>
      <c r="AF248" s="114">
        <f t="shared" si="77"/>
        <v>0.96936770315570453</v>
      </c>
      <c r="AG248" s="117">
        <v>8651</v>
      </c>
    </row>
    <row r="249" spans="1:33" x14ac:dyDescent="0.2">
      <c r="A249" s="14" t="s">
        <v>229</v>
      </c>
      <c r="B249" s="4" t="s">
        <v>234</v>
      </c>
      <c r="C249" s="31">
        <v>339</v>
      </c>
      <c r="D249" s="32">
        <f t="shared" si="62"/>
        <v>0.10967324490456164</v>
      </c>
      <c r="E249" s="37">
        <v>5</v>
      </c>
      <c r="F249" s="32">
        <f t="shared" si="63"/>
        <v>1.6175994823681655E-3</v>
      </c>
      <c r="G249" s="33">
        <f t="shared" si="64"/>
        <v>2747</v>
      </c>
      <c r="H249" s="32">
        <f t="shared" si="65"/>
        <v>0.88870915561307018</v>
      </c>
      <c r="I249" s="38">
        <v>3091</v>
      </c>
      <c r="J249" s="47">
        <v>412</v>
      </c>
      <c r="K249" s="48">
        <f t="shared" si="66"/>
        <v>0.13029728020240355</v>
      </c>
      <c r="L249" s="51">
        <v>24</v>
      </c>
      <c r="M249" s="48">
        <f t="shared" si="67"/>
        <v>7.5901328273244783E-3</v>
      </c>
      <c r="N249" s="49">
        <f t="shared" si="68"/>
        <v>2726</v>
      </c>
      <c r="O249" s="48">
        <f t="shared" si="69"/>
        <v>0.86211258697027193</v>
      </c>
      <c r="P249" s="52">
        <v>3162</v>
      </c>
      <c r="Q249" s="75">
        <v>476</v>
      </c>
      <c r="R249" s="79">
        <f t="shared" si="70"/>
        <v>0.15011037527593818</v>
      </c>
      <c r="S249" s="76">
        <v>46</v>
      </c>
      <c r="T249" s="79">
        <f t="shared" si="71"/>
        <v>1.4506464837590665E-2</v>
      </c>
      <c r="U249" s="77">
        <f t="shared" si="72"/>
        <v>2649</v>
      </c>
      <c r="V249" s="79">
        <f t="shared" si="73"/>
        <v>0.83538315988647116</v>
      </c>
      <c r="W249" s="81">
        <v>3171</v>
      </c>
      <c r="X249" s="89">
        <v>75</v>
      </c>
      <c r="Y249" s="93">
        <f t="shared" si="74"/>
        <v>2.3020257826887661E-2</v>
      </c>
      <c r="Z249" s="89">
        <f t="shared" si="78"/>
        <v>3183</v>
      </c>
      <c r="AA249" s="93">
        <f t="shared" si="75"/>
        <v>0.97697974217311234</v>
      </c>
      <c r="AB249" s="97">
        <v>3258</v>
      </c>
      <c r="AC249" s="116">
        <v>121</v>
      </c>
      <c r="AD249" s="114">
        <f t="shared" si="76"/>
        <v>3.7071078431372549E-2</v>
      </c>
      <c r="AE249" s="113">
        <f t="shared" si="79"/>
        <v>3143</v>
      </c>
      <c r="AF249" s="114">
        <f t="shared" si="77"/>
        <v>0.96292892156862742</v>
      </c>
      <c r="AG249" s="117">
        <v>3264</v>
      </c>
    </row>
    <row r="250" spans="1:33" x14ac:dyDescent="0.2">
      <c r="A250" s="14" t="s">
        <v>229</v>
      </c>
      <c r="B250" s="4" t="s">
        <v>235</v>
      </c>
      <c r="C250" s="31">
        <v>9537</v>
      </c>
      <c r="D250" s="32">
        <f t="shared" si="62"/>
        <v>0.14719636986618512</v>
      </c>
      <c r="E250" s="37">
        <v>477</v>
      </c>
      <c r="F250" s="32">
        <f t="shared" si="63"/>
        <v>7.3621336296707876E-3</v>
      </c>
      <c r="G250" s="33">
        <f t="shared" si="64"/>
        <v>54777</v>
      </c>
      <c r="H250" s="32">
        <f t="shared" si="65"/>
        <v>0.84544149650414413</v>
      </c>
      <c r="I250" s="38">
        <v>64791</v>
      </c>
      <c r="J250" s="47">
        <v>10908</v>
      </c>
      <c r="K250" s="48">
        <f t="shared" si="66"/>
        <v>0.1653102977949534</v>
      </c>
      <c r="L250" s="51">
        <v>981</v>
      </c>
      <c r="M250" s="48">
        <f t="shared" si="67"/>
        <v>1.4867015230734257E-2</v>
      </c>
      <c r="N250" s="49">
        <f t="shared" si="68"/>
        <v>54096</v>
      </c>
      <c r="O250" s="48">
        <f t="shared" si="69"/>
        <v>0.81982268697431238</v>
      </c>
      <c r="P250" s="52">
        <v>65985</v>
      </c>
      <c r="Q250" s="75">
        <v>12518</v>
      </c>
      <c r="R250" s="79">
        <f t="shared" si="70"/>
        <v>0.18693347270962443</v>
      </c>
      <c r="S250" s="76">
        <v>1615</v>
      </c>
      <c r="T250" s="79">
        <f t="shared" si="71"/>
        <v>2.4117076084521766E-2</v>
      </c>
      <c r="U250" s="77">
        <f t="shared" si="72"/>
        <v>52832</v>
      </c>
      <c r="V250" s="79">
        <f t="shared" si="73"/>
        <v>0.7889494512058538</v>
      </c>
      <c r="W250" s="81">
        <v>66965</v>
      </c>
      <c r="X250" s="89">
        <v>2221</v>
      </c>
      <c r="Y250" s="93">
        <f t="shared" si="74"/>
        <v>3.2616197958734119E-2</v>
      </c>
      <c r="Z250" s="89">
        <f t="shared" si="78"/>
        <v>65874</v>
      </c>
      <c r="AA250" s="93">
        <f t="shared" si="75"/>
        <v>0.96738380204126584</v>
      </c>
      <c r="AB250" s="97">
        <v>68095</v>
      </c>
      <c r="AC250" s="116">
        <v>2998</v>
      </c>
      <c r="AD250" s="114">
        <f t="shared" si="76"/>
        <v>4.3069143357899124E-2</v>
      </c>
      <c r="AE250" s="113">
        <f t="shared" si="79"/>
        <v>66611</v>
      </c>
      <c r="AF250" s="114">
        <f t="shared" si="77"/>
        <v>0.95693085664210087</v>
      </c>
      <c r="AG250" s="117">
        <v>69609</v>
      </c>
    </row>
    <row r="251" spans="1:33" x14ac:dyDescent="0.2">
      <c r="A251" s="14" t="s">
        <v>229</v>
      </c>
      <c r="B251" s="4" t="s">
        <v>236</v>
      </c>
      <c r="C251" s="31">
        <v>1458</v>
      </c>
      <c r="D251" s="32">
        <f t="shared" si="62"/>
        <v>0.12532233109850438</v>
      </c>
      <c r="E251" s="37">
        <v>25</v>
      </c>
      <c r="F251" s="32">
        <f t="shared" si="63"/>
        <v>2.1488739900292248E-3</v>
      </c>
      <c r="G251" s="33">
        <f t="shared" si="64"/>
        <v>10151</v>
      </c>
      <c r="H251" s="32">
        <f t="shared" si="65"/>
        <v>0.8725287949114664</v>
      </c>
      <c r="I251" s="38">
        <v>11634</v>
      </c>
      <c r="J251" s="47">
        <v>1677</v>
      </c>
      <c r="K251" s="48">
        <f t="shared" si="66"/>
        <v>0.14073514602215509</v>
      </c>
      <c r="L251" s="51">
        <v>81</v>
      </c>
      <c r="M251" s="48">
        <f t="shared" si="67"/>
        <v>6.7975830815709968E-3</v>
      </c>
      <c r="N251" s="49">
        <f t="shared" si="68"/>
        <v>10158</v>
      </c>
      <c r="O251" s="48">
        <f t="shared" si="69"/>
        <v>0.85246727089627394</v>
      </c>
      <c r="P251" s="52">
        <v>11916</v>
      </c>
      <c r="Q251" s="75">
        <v>1919</v>
      </c>
      <c r="R251" s="79">
        <f t="shared" si="70"/>
        <v>0.15986337887370877</v>
      </c>
      <c r="S251" s="76">
        <v>137</v>
      </c>
      <c r="T251" s="79">
        <f t="shared" si="71"/>
        <v>1.1412862379206931E-2</v>
      </c>
      <c r="U251" s="77">
        <f t="shared" si="72"/>
        <v>9948</v>
      </c>
      <c r="V251" s="79">
        <f t="shared" si="73"/>
        <v>0.82872375874708426</v>
      </c>
      <c r="W251" s="81">
        <v>12004</v>
      </c>
      <c r="X251" s="89">
        <v>228</v>
      </c>
      <c r="Y251" s="93">
        <f t="shared" si="74"/>
        <v>1.8654884634266077E-2</v>
      </c>
      <c r="Z251" s="89">
        <f t="shared" si="78"/>
        <v>11994</v>
      </c>
      <c r="AA251" s="93">
        <f t="shared" si="75"/>
        <v>0.98134511536573388</v>
      </c>
      <c r="AB251" s="97">
        <v>12222</v>
      </c>
      <c r="AC251" s="116">
        <v>363</v>
      </c>
      <c r="AD251" s="114">
        <f t="shared" si="76"/>
        <v>2.926947266569908E-2</v>
      </c>
      <c r="AE251" s="113">
        <f t="shared" si="79"/>
        <v>12039</v>
      </c>
      <c r="AF251" s="114">
        <f t="shared" si="77"/>
        <v>0.97073052733430087</v>
      </c>
      <c r="AG251" s="117">
        <v>12402</v>
      </c>
    </row>
    <row r="252" spans="1:33" x14ac:dyDescent="0.2">
      <c r="A252" s="14" t="s">
        <v>229</v>
      </c>
      <c r="B252" s="4" t="s">
        <v>237</v>
      </c>
      <c r="C252" s="31">
        <v>800</v>
      </c>
      <c r="D252" s="32">
        <f t="shared" si="62"/>
        <v>0.12433944668946223</v>
      </c>
      <c r="E252" s="37">
        <v>25</v>
      </c>
      <c r="F252" s="32">
        <f t="shared" si="63"/>
        <v>3.8856077090456947E-3</v>
      </c>
      <c r="G252" s="33">
        <f t="shared" si="64"/>
        <v>5609</v>
      </c>
      <c r="H252" s="32">
        <f t="shared" si="65"/>
        <v>0.87177494560149205</v>
      </c>
      <c r="I252" s="38">
        <v>6434</v>
      </c>
      <c r="J252" s="47">
        <v>933</v>
      </c>
      <c r="K252" s="48">
        <f t="shared" si="66"/>
        <v>0.14074521043898025</v>
      </c>
      <c r="L252" s="51">
        <v>99</v>
      </c>
      <c r="M252" s="48">
        <f t="shared" si="67"/>
        <v>1.4934379242721375E-2</v>
      </c>
      <c r="N252" s="49">
        <f t="shared" si="68"/>
        <v>5597</v>
      </c>
      <c r="O252" s="48">
        <f t="shared" si="69"/>
        <v>0.84432041031829841</v>
      </c>
      <c r="P252" s="52">
        <v>6629</v>
      </c>
      <c r="Q252" s="75">
        <v>1100</v>
      </c>
      <c r="R252" s="79">
        <f t="shared" si="70"/>
        <v>0.16344725111441308</v>
      </c>
      <c r="S252" s="76">
        <v>134</v>
      </c>
      <c r="T252" s="79">
        <f t="shared" si="71"/>
        <v>1.9910846953937592E-2</v>
      </c>
      <c r="U252" s="77">
        <f t="shared" si="72"/>
        <v>5496</v>
      </c>
      <c r="V252" s="79">
        <f t="shared" si="73"/>
        <v>0.81664190193164932</v>
      </c>
      <c r="W252" s="81">
        <v>6730</v>
      </c>
      <c r="X252" s="89">
        <v>164</v>
      </c>
      <c r="Y252" s="93">
        <f t="shared" si="74"/>
        <v>2.3668639053254437E-2</v>
      </c>
      <c r="Z252" s="89">
        <f t="shared" si="78"/>
        <v>6765</v>
      </c>
      <c r="AA252" s="93">
        <f t="shared" si="75"/>
        <v>0.97633136094674555</v>
      </c>
      <c r="AB252" s="97">
        <v>6929</v>
      </c>
      <c r="AC252" s="116">
        <v>227</v>
      </c>
      <c r="AD252" s="114">
        <f t="shared" si="76"/>
        <v>3.226723525230988E-2</v>
      </c>
      <c r="AE252" s="113">
        <f t="shared" si="79"/>
        <v>6808</v>
      </c>
      <c r="AF252" s="114">
        <f t="shared" si="77"/>
        <v>0.9677327647476901</v>
      </c>
      <c r="AG252" s="117">
        <v>7035</v>
      </c>
    </row>
    <row r="253" spans="1:33" x14ac:dyDescent="0.2">
      <c r="A253" s="14" t="s">
        <v>229</v>
      </c>
      <c r="B253" s="4" t="s">
        <v>238</v>
      </c>
      <c r="C253" s="31">
        <v>1509</v>
      </c>
      <c r="D253" s="32">
        <f t="shared" si="62"/>
        <v>0.11691330285891377</v>
      </c>
      <c r="E253" s="37">
        <v>18</v>
      </c>
      <c r="F253" s="32">
        <f t="shared" si="63"/>
        <v>1.3945920818160687E-3</v>
      </c>
      <c r="G253" s="33">
        <f t="shared" si="64"/>
        <v>11380</v>
      </c>
      <c r="H253" s="32">
        <f t="shared" si="65"/>
        <v>0.8816921050592702</v>
      </c>
      <c r="I253" s="38">
        <v>12907</v>
      </c>
      <c r="J253" s="47">
        <v>1780</v>
      </c>
      <c r="K253" s="48">
        <f t="shared" si="66"/>
        <v>0.13459357277882797</v>
      </c>
      <c r="L253" s="51">
        <v>91</v>
      </c>
      <c r="M253" s="48">
        <f t="shared" si="67"/>
        <v>6.8809073724007564E-3</v>
      </c>
      <c r="N253" s="49">
        <f t="shared" si="68"/>
        <v>11354</v>
      </c>
      <c r="O253" s="48">
        <f t="shared" si="69"/>
        <v>0.85852551984877123</v>
      </c>
      <c r="P253" s="52">
        <v>13225</v>
      </c>
      <c r="Q253" s="75">
        <v>2041</v>
      </c>
      <c r="R253" s="79">
        <f t="shared" si="70"/>
        <v>0.15080537904536723</v>
      </c>
      <c r="S253" s="76">
        <v>190</v>
      </c>
      <c r="T253" s="79">
        <f t="shared" si="71"/>
        <v>1.4038717304566278E-2</v>
      </c>
      <c r="U253" s="77">
        <f t="shared" si="72"/>
        <v>11303</v>
      </c>
      <c r="V253" s="79">
        <f t="shared" si="73"/>
        <v>0.83515590365006653</v>
      </c>
      <c r="W253" s="81">
        <v>13534</v>
      </c>
      <c r="X253" s="89">
        <v>279</v>
      </c>
      <c r="Y253" s="93">
        <f t="shared" si="74"/>
        <v>2.0302721583466743E-2</v>
      </c>
      <c r="Z253" s="89">
        <f t="shared" si="78"/>
        <v>13463</v>
      </c>
      <c r="AA253" s="93">
        <f t="shared" si="75"/>
        <v>0.9796972784165332</v>
      </c>
      <c r="AB253" s="97">
        <v>13742</v>
      </c>
      <c r="AC253" s="116">
        <v>392</v>
      </c>
      <c r="AD253" s="114">
        <f t="shared" si="76"/>
        <v>2.8256325236070065E-2</v>
      </c>
      <c r="AE253" s="113">
        <f t="shared" si="79"/>
        <v>13481</v>
      </c>
      <c r="AF253" s="114">
        <f t="shared" si="77"/>
        <v>0.97174367476392998</v>
      </c>
      <c r="AG253" s="117">
        <v>13873</v>
      </c>
    </row>
    <row r="254" spans="1:33" x14ac:dyDescent="0.2">
      <c r="A254" s="14" t="s">
        <v>229</v>
      </c>
      <c r="B254" s="4" t="s">
        <v>239</v>
      </c>
      <c r="C254" s="31">
        <v>797</v>
      </c>
      <c r="D254" s="32">
        <f t="shared" si="62"/>
        <v>0.11293750885645458</v>
      </c>
      <c r="E254" s="37">
        <v>19</v>
      </c>
      <c r="F254" s="32">
        <f t="shared" si="63"/>
        <v>2.6923621935666716E-3</v>
      </c>
      <c r="G254" s="33">
        <f t="shared" si="64"/>
        <v>6241</v>
      </c>
      <c r="H254" s="32">
        <f t="shared" si="65"/>
        <v>0.8843701289499788</v>
      </c>
      <c r="I254" s="38">
        <v>7057</v>
      </c>
      <c r="J254" s="47">
        <v>942</v>
      </c>
      <c r="K254" s="48">
        <f t="shared" si="66"/>
        <v>0.13143574717455003</v>
      </c>
      <c r="L254" s="51">
        <v>49</v>
      </c>
      <c r="M254" s="48">
        <f t="shared" si="67"/>
        <v>6.8368913073810524E-3</v>
      </c>
      <c r="N254" s="49">
        <f t="shared" si="68"/>
        <v>6176</v>
      </c>
      <c r="O254" s="48">
        <f t="shared" si="69"/>
        <v>0.86172736151806895</v>
      </c>
      <c r="P254" s="52">
        <v>7167</v>
      </c>
      <c r="Q254" s="75">
        <v>1091</v>
      </c>
      <c r="R254" s="79">
        <f t="shared" si="70"/>
        <v>0.14930888189407418</v>
      </c>
      <c r="S254" s="76">
        <v>82</v>
      </c>
      <c r="T254" s="79">
        <f t="shared" si="71"/>
        <v>1.1222115779389627E-2</v>
      </c>
      <c r="U254" s="77">
        <f t="shared" si="72"/>
        <v>6134</v>
      </c>
      <c r="V254" s="79">
        <f t="shared" si="73"/>
        <v>0.83946900232653621</v>
      </c>
      <c r="W254" s="81">
        <v>7307</v>
      </c>
      <c r="X254" s="89">
        <v>127</v>
      </c>
      <c r="Y254" s="93">
        <f t="shared" si="74"/>
        <v>1.7125134843581444E-2</v>
      </c>
      <c r="Z254" s="89">
        <f t="shared" si="78"/>
        <v>7289</v>
      </c>
      <c r="AA254" s="93">
        <f t="shared" si="75"/>
        <v>0.98287486515641853</v>
      </c>
      <c r="AB254" s="97">
        <v>7416</v>
      </c>
      <c r="AC254" s="116">
        <v>181</v>
      </c>
      <c r="AD254" s="114">
        <f t="shared" si="76"/>
        <v>2.401486002388218E-2</v>
      </c>
      <c r="AE254" s="113">
        <f t="shared" si="79"/>
        <v>7356</v>
      </c>
      <c r="AF254" s="114">
        <f t="shared" si="77"/>
        <v>0.9759851399761178</v>
      </c>
      <c r="AG254" s="117">
        <v>7537</v>
      </c>
    </row>
    <row r="255" spans="1:33" x14ac:dyDescent="0.2">
      <c r="A255" s="14" t="s">
        <v>240</v>
      </c>
      <c r="B255" s="4" t="s">
        <v>241</v>
      </c>
      <c r="C255" s="31">
        <v>319</v>
      </c>
      <c r="D255" s="32">
        <f t="shared" si="62"/>
        <v>7.6407185628742519E-2</v>
      </c>
      <c r="E255" s="37">
        <v>5</v>
      </c>
      <c r="F255" s="32">
        <f t="shared" si="63"/>
        <v>1.1976047904191617E-3</v>
      </c>
      <c r="G255" s="33">
        <f t="shared" si="64"/>
        <v>3851</v>
      </c>
      <c r="H255" s="32">
        <f t="shared" si="65"/>
        <v>0.92239520958083832</v>
      </c>
      <c r="I255" s="38">
        <v>4175</v>
      </c>
      <c r="J255" s="47">
        <v>365</v>
      </c>
      <c r="K255" s="48">
        <f t="shared" si="66"/>
        <v>8.6003770028275209E-2</v>
      </c>
      <c r="L255" s="51">
        <v>21</v>
      </c>
      <c r="M255" s="48">
        <f t="shared" si="67"/>
        <v>4.9481621112158342E-3</v>
      </c>
      <c r="N255" s="49">
        <f t="shared" si="68"/>
        <v>3858</v>
      </c>
      <c r="O255" s="48">
        <f t="shared" si="69"/>
        <v>0.90904806786050896</v>
      </c>
      <c r="P255" s="52">
        <v>4244</v>
      </c>
      <c r="Q255" s="75">
        <v>423</v>
      </c>
      <c r="R255" s="79">
        <f t="shared" si="70"/>
        <v>9.9505998588567401E-2</v>
      </c>
      <c r="S255" s="76">
        <v>39</v>
      </c>
      <c r="T255" s="79">
        <f t="shared" si="71"/>
        <v>9.1743119266055051E-3</v>
      </c>
      <c r="U255" s="77">
        <f t="shared" si="72"/>
        <v>3789</v>
      </c>
      <c r="V255" s="79">
        <f t="shared" si="73"/>
        <v>0.89131968948482709</v>
      </c>
      <c r="W255" s="81">
        <v>4251</v>
      </c>
      <c r="X255" s="89">
        <v>50</v>
      </c>
      <c r="Y255" s="93">
        <f t="shared" si="74"/>
        <v>1.1622501162250116E-2</v>
      </c>
      <c r="Z255" s="89">
        <f t="shared" si="78"/>
        <v>4252</v>
      </c>
      <c r="AA255" s="93">
        <f t="shared" si="75"/>
        <v>0.98837749883774983</v>
      </c>
      <c r="AB255" s="97">
        <v>4302</v>
      </c>
      <c r="AC255" s="116">
        <v>63</v>
      </c>
      <c r="AD255" s="114">
        <f t="shared" si="76"/>
        <v>1.4607002086714584E-2</v>
      </c>
      <c r="AE255" s="113">
        <f t="shared" si="79"/>
        <v>4250</v>
      </c>
      <c r="AF255" s="114">
        <f t="shared" si="77"/>
        <v>0.98539299791328538</v>
      </c>
      <c r="AG255" s="117">
        <v>4313</v>
      </c>
    </row>
    <row r="256" spans="1:33" x14ac:dyDescent="0.2">
      <c r="A256" s="14" t="s">
        <v>240</v>
      </c>
      <c r="B256" s="4" t="s">
        <v>242</v>
      </c>
      <c r="C256" s="31">
        <v>402</v>
      </c>
      <c r="D256" s="32">
        <f t="shared" si="62"/>
        <v>6.0062752129090097E-2</v>
      </c>
      <c r="E256" s="37">
        <v>15</v>
      </c>
      <c r="F256" s="32">
        <f t="shared" si="63"/>
        <v>2.2411474675033617E-3</v>
      </c>
      <c r="G256" s="33">
        <f t="shared" si="64"/>
        <v>6276</v>
      </c>
      <c r="H256" s="32">
        <f t="shared" si="65"/>
        <v>0.93769610040340656</v>
      </c>
      <c r="I256" s="38">
        <v>6693</v>
      </c>
      <c r="J256" s="47">
        <v>478</v>
      </c>
      <c r="K256" s="48">
        <f t="shared" si="66"/>
        <v>6.981159631955601E-2</v>
      </c>
      <c r="L256" s="51">
        <v>35</v>
      </c>
      <c r="M256" s="48">
        <f t="shared" si="67"/>
        <v>5.1117277639842265E-3</v>
      </c>
      <c r="N256" s="49">
        <f t="shared" si="68"/>
        <v>6334</v>
      </c>
      <c r="O256" s="48">
        <f t="shared" si="69"/>
        <v>0.92507667591645981</v>
      </c>
      <c r="P256" s="52">
        <v>6847</v>
      </c>
      <c r="Q256" s="75">
        <v>551</v>
      </c>
      <c r="R256" s="79">
        <f t="shared" si="70"/>
        <v>8.0744431418522861E-2</v>
      </c>
      <c r="S256" s="76">
        <v>69</v>
      </c>
      <c r="T256" s="79">
        <f t="shared" si="71"/>
        <v>1.011137162954279E-2</v>
      </c>
      <c r="U256" s="77">
        <f t="shared" si="72"/>
        <v>6204</v>
      </c>
      <c r="V256" s="79">
        <f t="shared" si="73"/>
        <v>0.90914419695193438</v>
      </c>
      <c r="W256" s="81">
        <v>6824</v>
      </c>
      <c r="X256" s="89">
        <v>109</v>
      </c>
      <c r="Y256" s="93">
        <f t="shared" si="74"/>
        <v>1.5980061574549186E-2</v>
      </c>
      <c r="Z256" s="89">
        <f t="shared" si="78"/>
        <v>6712</v>
      </c>
      <c r="AA256" s="93">
        <f t="shared" si="75"/>
        <v>0.98401993842545077</v>
      </c>
      <c r="AB256" s="97">
        <v>6821</v>
      </c>
      <c r="AC256" s="116">
        <v>148</v>
      </c>
      <c r="AD256" s="114">
        <f t="shared" si="76"/>
        <v>2.1471057594661249E-2</v>
      </c>
      <c r="AE256" s="113">
        <f t="shared" si="79"/>
        <v>6745</v>
      </c>
      <c r="AF256" s="114">
        <f t="shared" si="77"/>
        <v>0.97852894240533872</v>
      </c>
      <c r="AG256" s="117">
        <v>6893</v>
      </c>
    </row>
    <row r="257" spans="1:33" x14ac:dyDescent="0.2">
      <c r="A257" s="14" t="s">
        <v>240</v>
      </c>
      <c r="B257" s="4" t="s">
        <v>243</v>
      </c>
      <c r="C257" s="31">
        <v>586</v>
      </c>
      <c r="D257" s="32">
        <f t="shared" si="62"/>
        <v>9.4638242894056854E-2</v>
      </c>
      <c r="E257" s="37">
        <v>13</v>
      </c>
      <c r="F257" s="32">
        <f t="shared" si="63"/>
        <v>2.099483204134367E-3</v>
      </c>
      <c r="G257" s="33">
        <f t="shared" si="64"/>
        <v>5593</v>
      </c>
      <c r="H257" s="32">
        <f t="shared" si="65"/>
        <v>0.9032622739018088</v>
      </c>
      <c r="I257" s="38">
        <v>6192</v>
      </c>
      <c r="J257" s="47">
        <v>724</v>
      </c>
      <c r="K257" s="48">
        <f t="shared" si="66"/>
        <v>0.11405166981726528</v>
      </c>
      <c r="L257" s="51">
        <v>41</v>
      </c>
      <c r="M257" s="48">
        <f t="shared" si="67"/>
        <v>6.4587271581600502E-3</v>
      </c>
      <c r="N257" s="49">
        <f t="shared" si="68"/>
        <v>5583</v>
      </c>
      <c r="O257" s="48">
        <f t="shared" si="69"/>
        <v>0.87948960302457468</v>
      </c>
      <c r="P257" s="52">
        <v>6348</v>
      </c>
      <c r="Q257" s="75">
        <v>836</v>
      </c>
      <c r="R257" s="79">
        <f t="shared" si="70"/>
        <v>0.13146721182575877</v>
      </c>
      <c r="S257" s="76">
        <v>77</v>
      </c>
      <c r="T257" s="79">
        <f t="shared" si="71"/>
        <v>1.2108822141846201E-2</v>
      </c>
      <c r="U257" s="77">
        <f t="shared" si="72"/>
        <v>5446</v>
      </c>
      <c r="V257" s="79">
        <f t="shared" si="73"/>
        <v>0.85642396603239501</v>
      </c>
      <c r="W257" s="81">
        <v>6359</v>
      </c>
      <c r="X257" s="89">
        <v>124</v>
      </c>
      <c r="Y257" s="93">
        <f t="shared" si="74"/>
        <v>1.9141710404445816E-2</v>
      </c>
      <c r="Z257" s="89">
        <f t="shared" si="78"/>
        <v>6354</v>
      </c>
      <c r="AA257" s="93">
        <f t="shared" si="75"/>
        <v>0.98085828959555421</v>
      </c>
      <c r="AB257" s="97">
        <v>6478</v>
      </c>
      <c r="AC257" s="116">
        <v>166</v>
      </c>
      <c r="AD257" s="114">
        <f t="shared" si="76"/>
        <v>2.5483573840957938E-2</v>
      </c>
      <c r="AE257" s="113">
        <f t="shared" si="79"/>
        <v>6348</v>
      </c>
      <c r="AF257" s="114">
        <f t="shared" si="77"/>
        <v>0.9745164261590421</v>
      </c>
      <c r="AG257" s="117">
        <v>6514</v>
      </c>
    </row>
    <row r="258" spans="1:33" x14ac:dyDescent="0.2">
      <c r="A258" s="14" t="s">
        <v>240</v>
      </c>
      <c r="B258" s="4" t="s">
        <v>244</v>
      </c>
      <c r="C258" s="31">
        <v>804</v>
      </c>
      <c r="D258" s="32">
        <f t="shared" si="62"/>
        <v>8.9363121040346785E-2</v>
      </c>
      <c r="E258" s="37">
        <v>20</v>
      </c>
      <c r="F258" s="32">
        <f t="shared" si="63"/>
        <v>2.222963209958875E-3</v>
      </c>
      <c r="G258" s="33">
        <f t="shared" si="64"/>
        <v>8173</v>
      </c>
      <c r="H258" s="32">
        <f t="shared" si="65"/>
        <v>0.90841391574969432</v>
      </c>
      <c r="I258" s="38">
        <v>8997</v>
      </c>
      <c r="J258" s="47">
        <v>990</v>
      </c>
      <c r="K258" s="48">
        <f t="shared" si="66"/>
        <v>0.10676156583629894</v>
      </c>
      <c r="L258" s="51">
        <v>52</v>
      </c>
      <c r="M258" s="48">
        <f t="shared" si="67"/>
        <v>5.6076782055429746E-3</v>
      </c>
      <c r="N258" s="49">
        <f t="shared" si="68"/>
        <v>8231</v>
      </c>
      <c r="O258" s="48">
        <f t="shared" si="69"/>
        <v>0.8876307559581581</v>
      </c>
      <c r="P258" s="52">
        <v>9273</v>
      </c>
      <c r="Q258" s="75">
        <v>1158</v>
      </c>
      <c r="R258" s="79">
        <f t="shared" si="70"/>
        <v>0.12285168682367918</v>
      </c>
      <c r="S258" s="76">
        <v>104</v>
      </c>
      <c r="T258" s="79">
        <f t="shared" si="71"/>
        <v>1.1033312115425419E-2</v>
      </c>
      <c r="U258" s="77">
        <f t="shared" si="72"/>
        <v>8164</v>
      </c>
      <c r="V258" s="79">
        <f t="shared" si="73"/>
        <v>0.86611500106089545</v>
      </c>
      <c r="W258" s="81">
        <v>9426</v>
      </c>
      <c r="X258" s="89">
        <v>182</v>
      </c>
      <c r="Y258" s="93">
        <f t="shared" si="74"/>
        <v>1.9192238743013814E-2</v>
      </c>
      <c r="Z258" s="89">
        <f t="shared" si="78"/>
        <v>9301</v>
      </c>
      <c r="AA258" s="93">
        <f t="shared" si="75"/>
        <v>0.98080776125698621</v>
      </c>
      <c r="AB258" s="97">
        <v>9483</v>
      </c>
      <c r="AC258" s="116">
        <v>262</v>
      </c>
      <c r="AD258" s="114">
        <f t="shared" si="76"/>
        <v>2.7175604190436676E-2</v>
      </c>
      <c r="AE258" s="113">
        <f t="shared" si="79"/>
        <v>9379</v>
      </c>
      <c r="AF258" s="114">
        <f t="shared" si="77"/>
        <v>0.97282439580956337</v>
      </c>
      <c r="AG258" s="117">
        <v>9641</v>
      </c>
    </row>
    <row r="259" spans="1:33" x14ac:dyDescent="0.2">
      <c r="A259" s="14" t="s">
        <v>240</v>
      </c>
      <c r="B259" s="4" t="s">
        <v>245</v>
      </c>
      <c r="C259" s="31">
        <v>477</v>
      </c>
      <c r="D259" s="32">
        <f t="shared" si="62"/>
        <v>7.3226895916487567E-2</v>
      </c>
      <c r="E259" s="37">
        <v>8</v>
      </c>
      <c r="F259" s="32">
        <f t="shared" si="63"/>
        <v>1.2281240405280934E-3</v>
      </c>
      <c r="G259" s="33">
        <f t="shared" si="64"/>
        <v>6029</v>
      </c>
      <c r="H259" s="32">
        <f t="shared" si="65"/>
        <v>0.92554498004298436</v>
      </c>
      <c r="I259" s="38">
        <v>6514</v>
      </c>
      <c r="J259" s="47">
        <v>551</v>
      </c>
      <c r="K259" s="48">
        <f t="shared" si="66"/>
        <v>8.2695482515383459E-2</v>
      </c>
      <c r="L259" s="51">
        <v>31</v>
      </c>
      <c r="M259" s="48">
        <f t="shared" si="67"/>
        <v>4.6525589073990693E-3</v>
      </c>
      <c r="N259" s="49">
        <f t="shared" si="68"/>
        <v>6081</v>
      </c>
      <c r="O259" s="48">
        <f t="shared" si="69"/>
        <v>0.91265195857721748</v>
      </c>
      <c r="P259" s="52">
        <v>6663</v>
      </c>
      <c r="Q259" s="75">
        <v>684</v>
      </c>
      <c r="R259" s="79">
        <f t="shared" si="70"/>
        <v>0.10073637702503682</v>
      </c>
      <c r="S259" s="76">
        <v>51</v>
      </c>
      <c r="T259" s="79">
        <f t="shared" si="71"/>
        <v>7.5110456553755525E-3</v>
      </c>
      <c r="U259" s="77">
        <f t="shared" si="72"/>
        <v>6055</v>
      </c>
      <c r="V259" s="79">
        <f t="shared" si="73"/>
        <v>0.89175257731958768</v>
      </c>
      <c r="W259" s="81">
        <v>6790</v>
      </c>
      <c r="X259" s="89">
        <v>83</v>
      </c>
      <c r="Y259" s="93">
        <f t="shared" si="74"/>
        <v>1.1957931133842387E-2</v>
      </c>
      <c r="Z259" s="89">
        <f t="shared" si="78"/>
        <v>6858</v>
      </c>
      <c r="AA259" s="93">
        <f t="shared" si="75"/>
        <v>0.98804206886615764</v>
      </c>
      <c r="AB259" s="97">
        <v>6941</v>
      </c>
      <c r="AC259" s="116">
        <v>123</v>
      </c>
      <c r="AD259" s="114">
        <f t="shared" si="76"/>
        <v>1.7639466513695683E-2</v>
      </c>
      <c r="AE259" s="113">
        <f t="shared" si="79"/>
        <v>6850</v>
      </c>
      <c r="AF259" s="114">
        <f t="shared" si="77"/>
        <v>0.98236053348630437</v>
      </c>
      <c r="AG259" s="117">
        <v>6973</v>
      </c>
    </row>
    <row r="260" spans="1:33" x14ac:dyDescent="0.2">
      <c r="A260" s="14" t="s">
        <v>240</v>
      </c>
      <c r="B260" s="4" t="s">
        <v>246</v>
      </c>
      <c r="C260" s="31">
        <v>239</v>
      </c>
      <c r="D260" s="32">
        <f t="shared" si="62"/>
        <v>5.9526774595267749E-2</v>
      </c>
      <c r="E260" s="37">
        <v>7</v>
      </c>
      <c r="F260" s="32">
        <f t="shared" si="63"/>
        <v>1.7434620174346202E-3</v>
      </c>
      <c r="G260" s="33">
        <f t="shared" si="64"/>
        <v>3769</v>
      </c>
      <c r="H260" s="32">
        <f t="shared" si="65"/>
        <v>0.93872976338729763</v>
      </c>
      <c r="I260" s="38">
        <v>4015</v>
      </c>
      <c r="J260" s="47">
        <v>292</v>
      </c>
      <c r="K260" s="48">
        <f t="shared" si="66"/>
        <v>7.108081791626096E-2</v>
      </c>
      <c r="L260" s="51">
        <v>11</v>
      </c>
      <c r="M260" s="48">
        <f t="shared" si="67"/>
        <v>2.6777020447906522E-3</v>
      </c>
      <c r="N260" s="49">
        <f t="shared" si="68"/>
        <v>3805</v>
      </c>
      <c r="O260" s="48">
        <f t="shared" si="69"/>
        <v>0.92624148003894835</v>
      </c>
      <c r="P260" s="52">
        <v>4108</v>
      </c>
      <c r="Q260" s="75">
        <v>351</v>
      </c>
      <c r="R260" s="79">
        <f t="shared" si="70"/>
        <v>8.3432374613739008E-2</v>
      </c>
      <c r="S260" s="76">
        <v>31</v>
      </c>
      <c r="T260" s="79">
        <f t="shared" si="71"/>
        <v>7.3686712621820775E-3</v>
      </c>
      <c r="U260" s="77">
        <f t="shared" si="72"/>
        <v>3825</v>
      </c>
      <c r="V260" s="79">
        <f t="shared" si="73"/>
        <v>0.90919895412407892</v>
      </c>
      <c r="W260" s="81">
        <v>4207</v>
      </c>
      <c r="X260" s="89">
        <v>45</v>
      </c>
      <c r="Y260" s="93">
        <f t="shared" si="74"/>
        <v>1.047242262043286E-2</v>
      </c>
      <c r="Z260" s="89">
        <f t="shared" si="78"/>
        <v>4252</v>
      </c>
      <c r="AA260" s="93">
        <f t="shared" si="75"/>
        <v>0.98952757737956709</v>
      </c>
      <c r="AB260" s="97">
        <v>4297</v>
      </c>
      <c r="AC260" s="116">
        <v>55</v>
      </c>
      <c r="AD260" s="114">
        <f t="shared" si="76"/>
        <v>1.2702078521939953E-2</v>
      </c>
      <c r="AE260" s="113">
        <f t="shared" si="79"/>
        <v>4275</v>
      </c>
      <c r="AF260" s="114">
        <f t="shared" si="77"/>
        <v>0.98729792147806006</v>
      </c>
      <c r="AG260" s="117">
        <v>4330</v>
      </c>
    </row>
    <row r="261" spans="1:33" x14ac:dyDescent="0.2">
      <c r="A261" s="14" t="s">
        <v>240</v>
      </c>
      <c r="B261" s="4" t="s">
        <v>247</v>
      </c>
      <c r="C261" s="31">
        <v>239</v>
      </c>
      <c r="D261" s="32">
        <f t="shared" si="62"/>
        <v>5.0210084033613447E-2</v>
      </c>
      <c r="E261" s="37">
        <v>3</v>
      </c>
      <c r="F261" s="32">
        <f t="shared" si="63"/>
        <v>6.3025210084033617E-4</v>
      </c>
      <c r="G261" s="33">
        <f t="shared" si="64"/>
        <v>4518</v>
      </c>
      <c r="H261" s="32">
        <f t="shared" si="65"/>
        <v>0.94915966386554618</v>
      </c>
      <c r="I261" s="38">
        <v>4760</v>
      </c>
      <c r="J261" s="47">
        <v>309</v>
      </c>
      <c r="K261" s="48">
        <f t="shared" si="66"/>
        <v>6.4254522769806616E-2</v>
      </c>
      <c r="L261" s="51">
        <v>6</v>
      </c>
      <c r="M261" s="48">
        <f t="shared" si="67"/>
        <v>1.2476606363069245E-3</v>
      </c>
      <c r="N261" s="49">
        <f t="shared" si="68"/>
        <v>4494</v>
      </c>
      <c r="O261" s="48">
        <f t="shared" si="69"/>
        <v>0.93449781659388642</v>
      </c>
      <c r="P261" s="52">
        <v>4809</v>
      </c>
      <c r="Q261" s="75">
        <v>351</v>
      </c>
      <c r="R261" s="79">
        <f t="shared" si="70"/>
        <v>7.2670807453416156E-2</v>
      </c>
      <c r="S261" s="76">
        <v>20</v>
      </c>
      <c r="T261" s="79">
        <f t="shared" si="71"/>
        <v>4.140786749482402E-3</v>
      </c>
      <c r="U261" s="77">
        <f t="shared" si="72"/>
        <v>4459</v>
      </c>
      <c r="V261" s="79">
        <f t="shared" si="73"/>
        <v>0.92318840579710149</v>
      </c>
      <c r="W261" s="81">
        <v>4830</v>
      </c>
      <c r="X261" s="89">
        <v>34</v>
      </c>
      <c r="Y261" s="93">
        <f t="shared" si="74"/>
        <v>7.053941908713693E-3</v>
      </c>
      <c r="Z261" s="89">
        <f t="shared" si="78"/>
        <v>4786</v>
      </c>
      <c r="AA261" s="93">
        <f t="shared" si="75"/>
        <v>0.99294605809128633</v>
      </c>
      <c r="AB261" s="97">
        <v>4820</v>
      </c>
      <c r="AC261" s="116">
        <v>50</v>
      </c>
      <c r="AD261" s="114">
        <f t="shared" si="76"/>
        <v>1.0360547036883548E-2</v>
      </c>
      <c r="AE261" s="113">
        <f t="shared" si="79"/>
        <v>4776</v>
      </c>
      <c r="AF261" s="114">
        <f t="shared" si="77"/>
        <v>0.98963945296311651</v>
      </c>
      <c r="AG261" s="117">
        <v>4826</v>
      </c>
    </row>
    <row r="262" spans="1:33" x14ac:dyDescent="0.2">
      <c r="A262" s="14" t="s">
        <v>240</v>
      </c>
      <c r="B262" s="4" t="s">
        <v>248</v>
      </c>
      <c r="C262" s="31">
        <v>687</v>
      </c>
      <c r="D262" s="32">
        <f t="shared" si="62"/>
        <v>0.10963932333226939</v>
      </c>
      <c r="E262" s="37">
        <v>20</v>
      </c>
      <c r="F262" s="32">
        <f t="shared" si="63"/>
        <v>3.1918289179699967E-3</v>
      </c>
      <c r="G262" s="33">
        <f t="shared" si="64"/>
        <v>5559</v>
      </c>
      <c r="H262" s="32">
        <f t="shared" si="65"/>
        <v>0.88716884774976057</v>
      </c>
      <c r="I262" s="38">
        <v>6266</v>
      </c>
      <c r="J262" s="47">
        <v>791</v>
      </c>
      <c r="K262" s="48">
        <f t="shared" si="66"/>
        <v>0.12390350877192982</v>
      </c>
      <c r="L262" s="51">
        <v>53</v>
      </c>
      <c r="M262" s="48">
        <f t="shared" si="67"/>
        <v>8.3020050125313279E-3</v>
      </c>
      <c r="N262" s="49">
        <f t="shared" si="68"/>
        <v>5540</v>
      </c>
      <c r="O262" s="48">
        <f t="shared" si="69"/>
        <v>0.8677944862155389</v>
      </c>
      <c r="P262" s="52">
        <v>6384</v>
      </c>
      <c r="Q262" s="75">
        <v>927</v>
      </c>
      <c r="R262" s="79">
        <f t="shared" si="70"/>
        <v>0.14340965346534654</v>
      </c>
      <c r="S262" s="76">
        <v>87</v>
      </c>
      <c r="T262" s="79">
        <f t="shared" si="71"/>
        <v>1.3459158415841584E-2</v>
      </c>
      <c r="U262" s="77">
        <f t="shared" si="72"/>
        <v>5450</v>
      </c>
      <c r="V262" s="79">
        <f t="shared" si="73"/>
        <v>0.84313118811881194</v>
      </c>
      <c r="W262" s="81">
        <v>6464</v>
      </c>
      <c r="X262" s="89">
        <v>118</v>
      </c>
      <c r="Y262" s="93">
        <f t="shared" si="74"/>
        <v>1.7739025856885148E-2</v>
      </c>
      <c r="Z262" s="89">
        <f t="shared" si="78"/>
        <v>6534</v>
      </c>
      <c r="AA262" s="93">
        <f t="shared" si="75"/>
        <v>0.98226097414311486</v>
      </c>
      <c r="AB262" s="97">
        <v>6652</v>
      </c>
      <c r="AC262" s="116">
        <v>176</v>
      </c>
      <c r="AD262" s="114">
        <f t="shared" si="76"/>
        <v>2.6178789230998065E-2</v>
      </c>
      <c r="AE262" s="113">
        <f t="shared" si="79"/>
        <v>6547</v>
      </c>
      <c r="AF262" s="114">
        <f t="shared" si="77"/>
        <v>0.97382121076900197</v>
      </c>
      <c r="AG262" s="117">
        <v>6723</v>
      </c>
    </row>
    <row r="263" spans="1:33" x14ac:dyDescent="0.2">
      <c r="A263" s="14" t="s">
        <v>240</v>
      </c>
      <c r="B263" s="4" t="s">
        <v>249</v>
      </c>
      <c r="C263" s="31">
        <v>1081</v>
      </c>
      <c r="D263" s="32">
        <f t="shared" si="62"/>
        <v>8.7431252021999348E-2</v>
      </c>
      <c r="E263" s="37">
        <v>27</v>
      </c>
      <c r="F263" s="32">
        <f t="shared" si="63"/>
        <v>2.1837593011970234E-3</v>
      </c>
      <c r="G263" s="33">
        <f t="shared" si="64"/>
        <v>11256</v>
      </c>
      <c r="H263" s="32">
        <f t="shared" si="65"/>
        <v>0.91038498867680362</v>
      </c>
      <c r="I263" s="38">
        <v>12364</v>
      </c>
      <c r="J263" s="47">
        <v>1243</v>
      </c>
      <c r="K263" s="48">
        <f t="shared" si="66"/>
        <v>9.8447647711072395E-2</v>
      </c>
      <c r="L263" s="51">
        <v>97</v>
      </c>
      <c r="M263" s="48">
        <f t="shared" si="67"/>
        <v>7.6825597972437825E-3</v>
      </c>
      <c r="N263" s="49">
        <f t="shared" si="68"/>
        <v>11286</v>
      </c>
      <c r="O263" s="48">
        <f t="shared" si="69"/>
        <v>0.89386979249168386</v>
      </c>
      <c r="P263" s="52">
        <v>12626</v>
      </c>
      <c r="Q263" s="75">
        <v>1441</v>
      </c>
      <c r="R263" s="79">
        <f t="shared" si="70"/>
        <v>0.11274548157421171</v>
      </c>
      <c r="S263" s="76">
        <v>169</v>
      </c>
      <c r="T263" s="79">
        <f t="shared" si="71"/>
        <v>1.3222752523276739E-2</v>
      </c>
      <c r="U263" s="77">
        <f t="shared" si="72"/>
        <v>11171</v>
      </c>
      <c r="V263" s="79">
        <f t="shared" si="73"/>
        <v>0.87403176590251153</v>
      </c>
      <c r="W263" s="81">
        <v>12781</v>
      </c>
      <c r="X263" s="89">
        <v>240</v>
      </c>
      <c r="Y263" s="93">
        <f t="shared" si="74"/>
        <v>1.8659617477841704E-2</v>
      </c>
      <c r="Z263" s="89">
        <f t="shared" si="78"/>
        <v>12622</v>
      </c>
      <c r="AA263" s="93">
        <f t="shared" si="75"/>
        <v>0.98134038252215827</v>
      </c>
      <c r="AB263" s="97">
        <v>12862</v>
      </c>
      <c r="AC263" s="116">
        <v>344</v>
      </c>
      <c r="AD263" s="114">
        <f t="shared" si="76"/>
        <v>2.6388462718625345E-2</v>
      </c>
      <c r="AE263" s="113">
        <f t="shared" si="79"/>
        <v>12692</v>
      </c>
      <c r="AF263" s="114">
        <f t="shared" si="77"/>
        <v>0.97361153728137462</v>
      </c>
      <c r="AG263" s="117">
        <v>13036</v>
      </c>
    </row>
    <row r="264" spans="1:33" x14ac:dyDescent="0.2">
      <c r="A264" s="14" t="s">
        <v>240</v>
      </c>
      <c r="B264" s="4" t="s">
        <v>250</v>
      </c>
      <c r="C264" s="31">
        <v>3692</v>
      </c>
      <c r="D264" s="32">
        <f t="shared" si="62"/>
        <v>0.12694264887910878</v>
      </c>
      <c r="E264" s="37">
        <v>67</v>
      </c>
      <c r="F264" s="32">
        <f t="shared" si="63"/>
        <v>2.3036721221290058E-3</v>
      </c>
      <c r="G264" s="33">
        <f t="shared" si="64"/>
        <v>25325</v>
      </c>
      <c r="H264" s="32">
        <f t="shared" si="65"/>
        <v>0.87075367899876222</v>
      </c>
      <c r="I264" s="38">
        <v>29084</v>
      </c>
      <c r="J264" s="47">
        <v>4304</v>
      </c>
      <c r="K264" s="48">
        <f t="shared" si="66"/>
        <v>0.14455079764903442</v>
      </c>
      <c r="L264" s="51">
        <v>215</v>
      </c>
      <c r="M264" s="48">
        <f t="shared" si="67"/>
        <v>7.2208228379513012E-3</v>
      </c>
      <c r="N264" s="49">
        <f t="shared" si="68"/>
        <v>25256</v>
      </c>
      <c r="O264" s="48">
        <f t="shared" si="69"/>
        <v>0.84822837951301422</v>
      </c>
      <c r="P264" s="52">
        <v>29775</v>
      </c>
      <c r="Q264" s="75">
        <v>4887</v>
      </c>
      <c r="R264" s="79">
        <f t="shared" si="70"/>
        <v>0.16266684418999433</v>
      </c>
      <c r="S264" s="76">
        <v>423</v>
      </c>
      <c r="T264" s="79">
        <f t="shared" si="71"/>
        <v>1.4079818926205771E-2</v>
      </c>
      <c r="U264" s="77">
        <f t="shared" si="72"/>
        <v>24733</v>
      </c>
      <c r="V264" s="79">
        <f t="shared" si="73"/>
        <v>0.82325333688379987</v>
      </c>
      <c r="W264" s="81">
        <v>30043</v>
      </c>
      <c r="X264" s="89">
        <v>666</v>
      </c>
      <c r="Y264" s="93">
        <f t="shared" si="74"/>
        <v>2.1752621092856909E-2</v>
      </c>
      <c r="Z264" s="89">
        <f t="shared" si="78"/>
        <v>29951</v>
      </c>
      <c r="AA264" s="93">
        <f t="shared" si="75"/>
        <v>0.97824737890714308</v>
      </c>
      <c r="AB264" s="97">
        <v>30617</v>
      </c>
      <c r="AC264" s="116">
        <v>974</v>
      </c>
      <c r="AD264" s="114">
        <f t="shared" si="76"/>
        <v>3.1337473054277531E-2</v>
      </c>
      <c r="AE264" s="113">
        <f t="shared" si="79"/>
        <v>30107</v>
      </c>
      <c r="AF264" s="114">
        <f t="shared" si="77"/>
        <v>0.96866252694572241</v>
      </c>
      <c r="AG264" s="117">
        <v>31081</v>
      </c>
    </row>
    <row r="265" spans="1:33" x14ac:dyDescent="0.2">
      <c r="A265" s="14" t="s">
        <v>240</v>
      </c>
      <c r="B265" s="4" t="s">
        <v>251</v>
      </c>
      <c r="C265" s="31">
        <v>2842</v>
      </c>
      <c r="D265" s="32">
        <f t="shared" si="62"/>
        <v>0.11240754657279595</v>
      </c>
      <c r="E265" s="37">
        <v>112</v>
      </c>
      <c r="F265" s="32">
        <f t="shared" si="63"/>
        <v>4.4298540521298894E-3</v>
      </c>
      <c r="G265" s="33">
        <f t="shared" si="64"/>
        <v>22329</v>
      </c>
      <c r="H265" s="32">
        <f t="shared" si="65"/>
        <v>0.88316259937507413</v>
      </c>
      <c r="I265" s="38">
        <v>25283</v>
      </c>
      <c r="J265" s="47">
        <v>3275</v>
      </c>
      <c r="K265" s="48">
        <f t="shared" si="66"/>
        <v>0.12623342584027136</v>
      </c>
      <c r="L265" s="51">
        <v>241</v>
      </c>
      <c r="M265" s="48">
        <f t="shared" si="67"/>
        <v>9.2892383595436327E-3</v>
      </c>
      <c r="N265" s="49">
        <f t="shared" si="68"/>
        <v>22428</v>
      </c>
      <c r="O265" s="48">
        <f t="shared" si="69"/>
        <v>0.86447733580018504</v>
      </c>
      <c r="P265" s="52">
        <v>25944</v>
      </c>
      <c r="Q265" s="75">
        <v>3778</v>
      </c>
      <c r="R265" s="79">
        <f t="shared" si="70"/>
        <v>0.1439457441133887</v>
      </c>
      <c r="S265" s="76">
        <v>460</v>
      </c>
      <c r="T265" s="79">
        <f t="shared" si="71"/>
        <v>1.752648022555818E-2</v>
      </c>
      <c r="U265" s="77">
        <f t="shared" si="72"/>
        <v>22008</v>
      </c>
      <c r="V265" s="79">
        <f t="shared" si="73"/>
        <v>0.83852777566105308</v>
      </c>
      <c r="W265" s="81">
        <v>26246</v>
      </c>
      <c r="X265" s="89">
        <v>667</v>
      </c>
      <c r="Y265" s="93">
        <f t="shared" si="74"/>
        <v>2.4734851294222353E-2</v>
      </c>
      <c r="Z265" s="89">
        <f t="shared" si="78"/>
        <v>26299</v>
      </c>
      <c r="AA265" s="93">
        <f t="shared" si="75"/>
        <v>0.97526514870577763</v>
      </c>
      <c r="AB265" s="97">
        <v>26966</v>
      </c>
      <c r="AC265" s="116">
        <v>901</v>
      </c>
      <c r="AD265" s="114">
        <f t="shared" si="76"/>
        <v>3.2910837564378861E-2</v>
      </c>
      <c r="AE265" s="113">
        <f t="shared" si="79"/>
        <v>26476</v>
      </c>
      <c r="AF265" s="114">
        <f t="shared" si="77"/>
        <v>0.96708916243562115</v>
      </c>
      <c r="AG265" s="117">
        <v>27377</v>
      </c>
    </row>
    <row r="266" spans="1:33" x14ac:dyDescent="0.2">
      <c r="A266" s="14" t="s">
        <v>240</v>
      </c>
      <c r="B266" s="4" t="s">
        <v>252</v>
      </c>
      <c r="C266" s="31">
        <v>644</v>
      </c>
      <c r="D266" s="32">
        <f t="shared" si="62"/>
        <v>9.9015990159901604E-2</v>
      </c>
      <c r="E266" s="37">
        <v>19</v>
      </c>
      <c r="F266" s="32">
        <f t="shared" si="63"/>
        <v>2.9212792127921278E-3</v>
      </c>
      <c r="G266" s="33">
        <f t="shared" si="64"/>
        <v>5841</v>
      </c>
      <c r="H266" s="32">
        <f t="shared" si="65"/>
        <v>0.89806273062730624</v>
      </c>
      <c r="I266" s="38">
        <v>6504</v>
      </c>
      <c r="J266" s="47">
        <v>775</v>
      </c>
      <c r="K266" s="48">
        <f t="shared" si="66"/>
        <v>0.11705180486331369</v>
      </c>
      <c r="L266" s="51">
        <v>43</v>
      </c>
      <c r="M266" s="48">
        <f t="shared" si="67"/>
        <v>6.494487237577405E-3</v>
      </c>
      <c r="N266" s="49">
        <f t="shared" si="68"/>
        <v>5803</v>
      </c>
      <c r="O266" s="48">
        <f t="shared" si="69"/>
        <v>0.87645370789910892</v>
      </c>
      <c r="P266" s="52">
        <v>6621</v>
      </c>
      <c r="Q266" s="75">
        <v>910</v>
      </c>
      <c r="R266" s="79">
        <f t="shared" si="70"/>
        <v>0.13495476790745958</v>
      </c>
      <c r="S266" s="76">
        <v>102</v>
      </c>
      <c r="T266" s="79">
        <f t="shared" si="71"/>
        <v>1.512679816105591E-2</v>
      </c>
      <c r="U266" s="77">
        <f t="shared" si="72"/>
        <v>5731</v>
      </c>
      <c r="V266" s="79">
        <f t="shared" si="73"/>
        <v>0.84991843393148447</v>
      </c>
      <c r="W266" s="81">
        <v>6743</v>
      </c>
      <c r="X266" s="89">
        <v>145</v>
      </c>
      <c r="Y266" s="93">
        <f t="shared" si="74"/>
        <v>2.0941652224147893E-2</v>
      </c>
      <c r="Z266" s="89">
        <f t="shared" si="78"/>
        <v>6779</v>
      </c>
      <c r="AA266" s="93">
        <f t="shared" si="75"/>
        <v>0.9790583477758521</v>
      </c>
      <c r="AB266" s="97">
        <v>6924</v>
      </c>
      <c r="AC266" s="116">
        <v>216</v>
      </c>
      <c r="AD266" s="114">
        <f t="shared" si="76"/>
        <v>3.1070195627157654E-2</v>
      </c>
      <c r="AE266" s="113">
        <f t="shared" si="79"/>
        <v>6736</v>
      </c>
      <c r="AF266" s="114">
        <f t="shared" si="77"/>
        <v>0.96892980437284237</v>
      </c>
      <c r="AG266" s="117">
        <v>6952</v>
      </c>
    </row>
    <row r="267" spans="1:33" x14ac:dyDescent="0.2">
      <c r="A267" s="14" t="s">
        <v>240</v>
      </c>
      <c r="B267" s="4" t="s">
        <v>253</v>
      </c>
      <c r="C267" s="31">
        <v>1011</v>
      </c>
      <c r="D267" s="32">
        <f t="shared" si="62"/>
        <v>0.11522680647367221</v>
      </c>
      <c r="E267" s="37">
        <v>27</v>
      </c>
      <c r="F267" s="32">
        <f t="shared" si="63"/>
        <v>3.0772737633918395E-3</v>
      </c>
      <c r="G267" s="33">
        <f t="shared" si="64"/>
        <v>7736</v>
      </c>
      <c r="H267" s="32">
        <f t="shared" si="65"/>
        <v>0.88169591976293593</v>
      </c>
      <c r="I267" s="38">
        <v>8774</v>
      </c>
      <c r="J267" s="47">
        <v>1144</v>
      </c>
      <c r="K267" s="48">
        <f t="shared" si="66"/>
        <v>0.12856821757698358</v>
      </c>
      <c r="L267" s="51">
        <v>61</v>
      </c>
      <c r="M267" s="48">
        <f t="shared" si="67"/>
        <v>6.8554731400314681E-3</v>
      </c>
      <c r="N267" s="49">
        <f t="shared" si="68"/>
        <v>7693</v>
      </c>
      <c r="O267" s="48">
        <f t="shared" si="69"/>
        <v>0.8645763092829849</v>
      </c>
      <c r="P267" s="52">
        <v>8898</v>
      </c>
      <c r="Q267" s="75">
        <v>1346</v>
      </c>
      <c r="R267" s="79">
        <f t="shared" si="70"/>
        <v>0.14783086216364635</v>
      </c>
      <c r="S267" s="76">
        <v>111</v>
      </c>
      <c r="T267" s="79">
        <f t="shared" si="71"/>
        <v>1.2191103789126854E-2</v>
      </c>
      <c r="U267" s="77">
        <f t="shared" si="72"/>
        <v>7648</v>
      </c>
      <c r="V267" s="79">
        <f t="shared" si="73"/>
        <v>0.83997803404722682</v>
      </c>
      <c r="W267" s="81">
        <v>9105</v>
      </c>
      <c r="X267" s="89">
        <v>185</v>
      </c>
      <c r="Y267" s="93">
        <f t="shared" si="74"/>
        <v>1.9847655830919429E-2</v>
      </c>
      <c r="Z267" s="89">
        <f t="shared" si="78"/>
        <v>9136</v>
      </c>
      <c r="AA267" s="93">
        <f t="shared" si="75"/>
        <v>0.98015234416908059</v>
      </c>
      <c r="AB267" s="97">
        <v>9321</v>
      </c>
      <c r="AC267" s="116">
        <v>260</v>
      </c>
      <c r="AD267" s="114">
        <f t="shared" si="76"/>
        <v>2.7545290814704946E-2</v>
      </c>
      <c r="AE267" s="113">
        <f t="shared" si="79"/>
        <v>9179</v>
      </c>
      <c r="AF267" s="114">
        <f t="shared" si="77"/>
        <v>0.97245470918529509</v>
      </c>
      <c r="AG267" s="117">
        <v>9439</v>
      </c>
    </row>
    <row r="268" spans="1:33" x14ac:dyDescent="0.2">
      <c r="A268" s="14" t="s">
        <v>240</v>
      </c>
      <c r="B268" s="4" t="s">
        <v>254</v>
      </c>
      <c r="C268" s="31">
        <v>1416</v>
      </c>
      <c r="D268" s="32">
        <f t="shared" si="62"/>
        <v>0.11568627450980393</v>
      </c>
      <c r="E268" s="37">
        <v>33</v>
      </c>
      <c r="F268" s="32">
        <f t="shared" si="63"/>
        <v>2.696078431372549E-3</v>
      </c>
      <c r="G268" s="33">
        <f t="shared" si="64"/>
        <v>10791</v>
      </c>
      <c r="H268" s="32">
        <f t="shared" si="65"/>
        <v>0.88161764705882351</v>
      </c>
      <c r="I268" s="38">
        <v>12240</v>
      </c>
      <c r="J268" s="47">
        <v>1640</v>
      </c>
      <c r="K268" s="48">
        <f t="shared" si="66"/>
        <v>0.13071895424836602</v>
      </c>
      <c r="L268" s="51">
        <v>105</v>
      </c>
      <c r="M268" s="48">
        <f t="shared" si="67"/>
        <v>8.3692013390722145E-3</v>
      </c>
      <c r="N268" s="49">
        <f t="shared" si="68"/>
        <v>10801</v>
      </c>
      <c r="O268" s="48">
        <f t="shared" si="69"/>
        <v>0.86091184441256174</v>
      </c>
      <c r="P268" s="52">
        <v>12546</v>
      </c>
      <c r="Q268" s="75">
        <v>1909</v>
      </c>
      <c r="R268" s="79">
        <f t="shared" si="70"/>
        <v>0.14903583417909283</v>
      </c>
      <c r="S268" s="76">
        <v>190</v>
      </c>
      <c r="T268" s="79">
        <f t="shared" si="71"/>
        <v>1.483332032164884E-2</v>
      </c>
      <c r="U268" s="77">
        <f t="shared" si="72"/>
        <v>10710</v>
      </c>
      <c r="V268" s="79">
        <f t="shared" si="73"/>
        <v>0.83613084549925831</v>
      </c>
      <c r="W268" s="81">
        <v>12809</v>
      </c>
      <c r="X268" s="89">
        <v>316</v>
      </c>
      <c r="Y268" s="93">
        <f t="shared" si="74"/>
        <v>2.4120296160598426E-2</v>
      </c>
      <c r="Z268" s="89">
        <f t="shared" si="78"/>
        <v>12785</v>
      </c>
      <c r="AA268" s="93">
        <f t="shared" si="75"/>
        <v>0.97587970383940159</v>
      </c>
      <c r="AB268" s="97">
        <v>13101</v>
      </c>
      <c r="AC268" s="116">
        <v>403</v>
      </c>
      <c r="AD268" s="114">
        <f t="shared" si="76"/>
        <v>3.0438066465256798E-2</v>
      </c>
      <c r="AE268" s="113">
        <f t="shared" si="79"/>
        <v>12837</v>
      </c>
      <c r="AF268" s="114">
        <f t="shared" si="77"/>
        <v>0.96956193353474318</v>
      </c>
      <c r="AG268" s="117">
        <v>13240</v>
      </c>
    </row>
    <row r="269" spans="1:33" x14ac:dyDescent="0.2">
      <c r="A269" s="14" t="s">
        <v>240</v>
      </c>
      <c r="B269" s="4" t="s">
        <v>255</v>
      </c>
      <c r="C269" s="31">
        <v>1630</v>
      </c>
      <c r="D269" s="32">
        <f t="shared" ref="D269:D323" si="80">C269/I269</f>
        <v>0.11846791191220292</v>
      </c>
      <c r="E269" s="37">
        <v>34</v>
      </c>
      <c r="F269" s="32">
        <f t="shared" ref="F269:F323" si="81">E269/I269</f>
        <v>2.4711098190275454E-3</v>
      </c>
      <c r="G269" s="33">
        <f t="shared" ref="G269:G323" si="82">I269-C269-E269</f>
        <v>12095</v>
      </c>
      <c r="H269" s="32">
        <f t="shared" ref="H269:H323" si="83">G269/I269</f>
        <v>0.8790609782687695</v>
      </c>
      <c r="I269" s="38">
        <v>13759</v>
      </c>
      <c r="J269" s="47">
        <v>1836</v>
      </c>
      <c r="K269" s="48">
        <f t="shared" ref="K269:K323" si="84">J269/P269</f>
        <v>0.130797178884377</v>
      </c>
      <c r="L269" s="51">
        <v>103</v>
      </c>
      <c r="M269" s="48">
        <f t="shared" ref="M269:M323" si="85">L269/P269</f>
        <v>7.3377502315309538E-3</v>
      </c>
      <c r="N269" s="49">
        <f t="shared" ref="N269:N323" si="86">P269-J269-L269</f>
        <v>12098</v>
      </c>
      <c r="O269" s="48">
        <f t="shared" ref="O269:O323" si="87">N269/P269</f>
        <v>0.86186507088409203</v>
      </c>
      <c r="P269" s="52">
        <v>14037</v>
      </c>
      <c r="Q269" s="75">
        <v>2098</v>
      </c>
      <c r="R269" s="79">
        <f t="shared" ref="R269:R323" si="88">Q269/W269</f>
        <v>0.14794443269162966</v>
      </c>
      <c r="S269" s="76">
        <v>210</v>
      </c>
      <c r="T269" s="79">
        <f t="shared" ref="T269:T323" si="89">S269/W269</f>
        <v>1.4808546646921938E-2</v>
      </c>
      <c r="U269" s="77">
        <f t="shared" ref="U269:U323" si="90">W269-Q269-S269</f>
        <v>11873</v>
      </c>
      <c r="V269" s="79">
        <f t="shared" ref="V269:V323" si="91">U269/W269</f>
        <v>0.8372470206614484</v>
      </c>
      <c r="W269" s="81">
        <v>14181</v>
      </c>
      <c r="X269" s="89">
        <v>295</v>
      </c>
      <c r="Y269" s="93">
        <f t="shared" si="74"/>
        <v>2.0375742505870976E-2</v>
      </c>
      <c r="Z269" s="89">
        <f t="shared" si="78"/>
        <v>14183</v>
      </c>
      <c r="AA269" s="93">
        <f t="shared" si="75"/>
        <v>0.97962425749412907</v>
      </c>
      <c r="AB269" s="97">
        <v>14478</v>
      </c>
      <c r="AC269" s="116">
        <v>378</v>
      </c>
      <c r="AD269" s="114">
        <f t="shared" si="76"/>
        <v>2.5770384510499046E-2</v>
      </c>
      <c r="AE269" s="113">
        <f t="shared" si="79"/>
        <v>14290</v>
      </c>
      <c r="AF269" s="114">
        <f t="shared" si="77"/>
        <v>0.97422961548950093</v>
      </c>
      <c r="AG269" s="117">
        <v>14668</v>
      </c>
    </row>
    <row r="270" spans="1:33" x14ac:dyDescent="0.2">
      <c r="A270" s="14" t="s">
        <v>256</v>
      </c>
      <c r="B270" s="4" t="s">
        <v>257</v>
      </c>
      <c r="C270" s="31">
        <v>262</v>
      </c>
      <c r="D270" s="32">
        <f t="shared" si="80"/>
        <v>7.9975579975579969E-2</v>
      </c>
      <c r="E270" s="37">
        <v>10</v>
      </c>
      <c r="F270" s="32">
        <f t="shared" si="81"/>
        <v>3.0525030525030525E-3</v>
      </c>
      <c r="G270" s="33">
        <f t="shared" si="82"/>
        <v>3004</v>
      </c>
      <c r="H270" s="32">
        <f t="shared" si="83"/>
        <v>0.91697191697191693</v>
      </c>
      <c r="I270" s="38">
        <v>3276</v>
      </c>
      <c r="J270" s="47">
        <v>316</v>
      </c>
      <c r="K270" s="48">
        <f t="shared" si="84"/>
        <v>9.5670602482591585E-2</v>
      </c>
      <c r="L270" s="51">
        <v>13</v>
      </c>
      <c r="M270" s="48">
        <f t="shared" si="85"/>
        <v>3.9358159249167426E-3</v>
      </c>
      <c r="N270" s="49">
        <f t="shared" si="86"/>
        <v>2974</v>
      </c>
      <c r="O270" s="48">
        <f t="shared" si="87"/>
        <v>0.90039358159249172</v>
      </c>
      <c r="P270" s="52">
        <v>3303</v>
      </c>
      <c r="Q270" s="75">
        <v>366</v>
      </c>
      <c r="R270" s="79">
        <f t="shared" si="88"/>
        <v>0.10967935271201679</v>
      </c>
      <c r="S270" s="76">
        <v>28</v>
      </c>
      <c r="T270" s="79">
        <f t="shared" si="89"/>
        <v>8.3907701528318848E-3</v>
      </c>
      <c r="U270" s="77">
        <f t="shared" si="90"/>
        <v>2943</v>
      </c>
      <c r="V270" s="79">
        <f t="shared" si="91"/>
        <v>0.88192987713515136</v>
      </c>
      <c r="W270" s="81">
        <v>3337</v>
      </c>
      <c r="X270" s="89">
        <v>41</v>
      </c>
      <c r="Y270" s="93">
        <f t="shared" ref="Y270:Y323" si="92">X270/AB270</f>
        <v>1.2209648600357356E-2</v>
      </c>
      <c r="Z270" s="89">
        <f t="shared" si="78"/>
        <v>3317</v>
      </c>
      <c r="AA270" s="93">
        <f t="shared" ref="AA270:AA323" si="93">Z270/AB270</f>
        <v>0.98779035139964266</v>
      </c>
      <c r="AB270" s="97">
        <v>3358</v>
      </c>
      <c r="AC270" s="116">
        <v>57</v>
      </c>
      <c r="AD270" s="114">
        <f t="shared" ref="AD270:AD323" si="94">AC270/AG270</f>
        <v>1.6740088105726872E-2</v>
      </c>
      <c r="AE270" s="113">
        <f t="shared" si="79"/>
        <v>3348</v>
      </c>
      <c r="AF270" s="114">
        <f t="shared" ref="AF270:AF323" si="95">AE270/AG270</f>
        <v>0.98325991189427309</v>
      </c>
      <c r="AG270" s="117">
        <v>3405</v>
      </c>
    </row>
    <row r="271" spans="1:33" x14ac:dyDescent="0.2">
      <c r="A271" s="14" t="s">
        <v>256</v>
      </c>
      <c r="B271" s="4" t="s">
        <v>258</v>
      </c>
      <c r="C271" s="31">
        <v>554</v>
      </c>
      <c r="D271" s="32">
        <f t="shared" si="80"/>
        <v>0.10462700661000944</v>
      </c>
      <c r="E271" s="37">
        <v>8</v>
      </c>
      <c r="F271" s="32">
        <f t="shared" si="81"/>
        <v>1.5108593012275731E-3</v>
      </c>
      <c r="G271" s="33">
        <f t="shared" si="82"/>
        <v>4733</v>
      </c>
      <c r="H271" s="32">
        <f t="shared" si="83"/>
        <v>0.89386213408876303</v>
      </c>
      <c r="I271" s="38">
        <v>5295</v>
      </c>
      <c r="J271" s="47">
        <v>647</v>
      </c>
      <c r="K271" s="48">
        <f t="shared" si="84"/>
        <v>0.12161654135338346</v>
      </c>
      <c r="L271" s="51">
        <v>28</v>
      </c>
      <c r="M271" s="48">
        <f t="shared" si="85"/>
        <v>5.263157894736842E-3</v>
      </c>
      <c r="N271" s="49">
        <f t="shared" si="86"/>
        <v>4645</v>
      </c>
      <c r="O271" s="48">
        <f t="shared" si="87"/>
        <v>0.87312030075187974</v>
      </c>
      <c r="P271" s="52">
        <v>5320</v>
      </c>
      <c r="Q271" s="75">
        <v>778</v>
      </c>
      <c r="R271" s="79">
        <f t="shared" si="88"/>
        <v>0.14487895716945998</v>
      </c>
      <c r="S271" s="76">
        <v>49</v>
      </c>
      <c r="T271" s="79">
        <f t="shared" si="89"/>
        <v>9.1247672253258853E-3</v>
      </c>
      <c r="U271" s="77">
        <f t="shared" si="90"/>
        <v>4543</v>
      </c>
      <c r="V271" s="79">
        <f t="shared" si="91"/>
        <v>0.84599627560521418</v>
      </c>
      <c r="W271" s="81">
        <v>5370</v>
      </c>
      <c r="X271" s="89">
        <v>71</v>
      </c>
      <c r="Y271" s="93">
        <f t="shared" si="92"/>
        <v>1.305387019672734E-2</v>
      </c>
      <c r="Z271" s="89">
        <f t="shared" si="78"/>
        <v>5368</v>
      </c>
      <c r="AA271" s="93">
        <f t="shared" si="93"/>
        <v>0.98694612980327268</v>
      </c>
      <c r="AB271" s="97">
        <v>5439</v>
      </c>
      <c r="AC271" s="116">
        <v>120</v>
      </c>
      <c r="AD271" s="114">
        <f t="shared" si="94"/>
        <v>2.1750951604132682E-2</v>
      </c>
      <c r="AE271" s="113">
        <f t="shared" si="79"/>
        <v>5397</v>
      </c>
      <c r="AF271" s="114">
        <f t="shared" si="95"/>
        <v>0.97824904839586735</v>
      </c>
      <c r="AG271" s="117">
        <v>5517</v>
      </c>
    </row>
    <row r="272" spans="1:33" x14ac:dyDescent="0.2">
      <c r="A272" s="14" t="s">
        <v>256</v>
      </c>
      <c r="B272" s="4" t="s">
        <v>259</v>
      </c>
      <c r="C272" s="31">
        <v>491</v>
      </c>
      <c r="D272" s="32">
        <f t="shared" si="80"/>
        <v>7.4258923169993954E-2</v>
      </c>
      <c r="E272" s="37">
        <v>5</v>
      </c>
      <c r="F272" s="32">
        <f t="shared" si="81"/>
        <v>7.5620084694494858E-4</v>
      </c>
      <c r="G272" s="33">
        <f t="shared" si="82"/>
        <v>6116</v>
      </c>
      <c r="H272" s="32">
        <f t="shared" si="83"/>
        <v>0.92498487598306112</v>
      </c>
      <c r="I272" s="38">
        <v>6612</v>
      </c>
      <c r="J272" s="47">
        <v>556</v>
      </c>
      <c r="K272" s="48">
        <f t="shared" si="84"/>
        <v>8.2529315719162832E-2</v>
      </c>
      <c r="L272" s="51">
        <v>38</v>
      </c>
      <c r="M272" s="48">
        <f t="shared" si="85"/>
        <v>5.6404928009499778E-3</v>
      </c>
      <c r="N272" s="49">
        <f t="shared" si="86"/>
        <v>6143</v>
      </c>
      <c r="O272" s="48">
        <f t="shared" si="87"/>
        <v>0.9118301914798872</v>
      </c>
      <c r="P272" s="52">
        <v>6737</v>
      </c>
      <c r="Q272" s="75">
        <v>636</v>
      </c>
      <c r="R272" s="79">
        <f t="shared" si="88"/>
        <v>9.340578645909825E-2</v>
      </c>
      <c r="S272" s="76">
        <v>72</v>
      </c>
      <c r="T272" s="79">
        <f t="shared" si="89"/>
        <v>1.0574239976501689E-2</v>
      </c>
      <c r="U272" s="77">
        <f t="shared" si="90"/>
        <v>6101</v>
      </c>
      <c r="V272" s="79">
        <f t="shared" si="91"/>
        <v>0.89601997356440011</v>
      </c>
      <c r="W272" s="81">
        <v>6809</v>
      </c>
      <c r="X272" s="89">
        <v>116</v>
      </c>
      <c r="Y272" s="93">
        <f t="shared" si="92"/>
        <v>1.6707475154832205E-2</v>
      </c>
      <c r="Z272" s="89">
        <f t="shared" si="78"/>
        <v>6827</v>
      </c>
      <c r="AA272" s="93">
        <f t="shared" si="93"/>
        <v>0.98329252484516783</v>
      </c>
      <c r="AB272" s="97">
        <v>6943</v>
      </c>
      <c r="AC272" s="116">
        <v>158</v>
      </c>
      <c r="AD272" s="114">
        <f t="shared" si="94"/>
        <v>2.2581106188366444E-2</v>
      </c>
      <c r="AE272" s="113">
        <f t="shared" si="79"/>
        <v>6839</v>
      </c>
      <c r="AF272" s="114">
        <f t="shared" si="95"/>
        <v>0.9774188938116336</v>
      </c>
      <c r="AG272" s="117">
        <v>6997</v>
      </c>
    </row>
    <row r="273" spans="1:33" x14ac:dyDescent="0.2">
      <c r="A273" s="14" t="s">
        <v>256</v>
      </c>
      <c r="B273" s="4" t="s">
        <v>260</v>
      </c>
      <c r="C273" s="31">
        <v>403</v>
      </c>
      <c r="D273" s="32">
        <f t="shared" si="80"/>
        <v>7.1251768033946256E-2</v>
      </c>
      <c r="E273" s="37">
        <v>6</v>
      </c>
      <c r="F273" s="32">
        <f t="shared" si="81"/>
        <v>1.0608203677510608E-3</v>
      </c>
      <c r="G273" s="33">
        <f t="shared" si="82"/>
        <v>5247</v>
      </c>
      <c r="H273" s="32">
        <f t="shared" si="83"/>
        <v>0.9276874115983027</v>
      </c>
      <c r="I273" s="38">
        <v>5656</v>
      </c>
      <c r="J273" s="47">
        <v>492</v>
      </c>
      <c r="K273" s="48">
        <f t="shared" si="84"/>
        <v>8.5283411336453452E-2</v>
      </c>
      <c r="L273" s="51">
        <v>27</v>
      </c>
      <c r="M273" s="48">
        <f t="shared" si="85"/>
        <v>4.6801872074882997E-3</v>
      </c>
      <c r="N273" s="49">
        <f t="shared" si="86"/>
        <v>5250</v>
      </c>
      <c r="O273" s="48">
        <f t="shared" si="87"/>
        <v>0.91003640145605824</v>
      </c>
      <c r="P273" s="52">
        <v>5769</v>
      </c>
      <c r="Q273" s="75">
        <v>549</v>
      </c>
      <c r="R273" s="79">
        <f t="shared" si="88"/>
        <v>9.5445062586926283E-2</v>
      </c>
      <c r="S273" s="76">
        <v>53</v>
      </c>
      <c r="T273" s="79">
        <f t="shared" si="89"/>
        <v>9.214186369958275E-3</v>
      </c>
      <c r="U273" s="77">
        <f t="shared" si="90"/>
        <v>5150</v>
      </c>
      <c r="V273" s="79">
        <f t="shared" si="91"/>
        <v>0.89534075104311539</v>
      </c>
      <c r="W273" s="81">
        <v>5752</v>
      </c>
      <c r="X273" s="89">
        <v>84</v>
      </c>
      <c r="Y273" s="93">
        <f t="shared" si="92"/>
        <v>1.4378637452927079E-2</v>
      </c>
      <c r="Z273" s="89">
        <f t="shared" si="78"/>
        <v>5758</v>
      </c>
      <c r="AA273" s="93">
        <f t="shared" si="93"/>
        <v>0.98562136254707289</v>
      </c>
      <c r="AB273" s="97">
        <v>5842</v>
      </c>
      <c r="AC273" s="116">
        <v>108</v>
      </c>
      <c r="AD273" s="114">
        <f t="shared" si="94"/>
        <v>1.8389238889834836E-2</v>
      </c>
      <c r="AE273" s="113">
        <f t="shared" si="79"/>
        <v>5765</v>
      </c>
      <c r="AF273" s="114">
        <f t="shared" si="95"/>
        <v>0.98161076111016521</v>
      </c>
      <c r="AG273" s="117">
        <v>5873</v>
      </c>
    </row>
    <row r="274" spans="1:33" x14ac:dyDescent="0.2">
      <c r="A274" s="14" t="s">
        <v>256</v>
      </c>
      <c r="B274" s="4" t="s">
        <v>261</v>
      </c>
      <c r="C274" s="31">
        <v>875</v>
      </c>
      <c r="D274" s="32">
        <f t="shared" si="80"/>
        <v>8.3143291524135313E-2</v>
      </c>
      <c r="E274" s="37">
        <v>36</v>
      </c>
      <c r="F274" s="32">
        <f t="shared" si="81"/>
        <v>3.4207525655644243E-3</v>
      </c>
      <c r="G274" s="33">
        <f t="shared" si="82"/>
        <v>9613</v>
      </c>
      <c r="H274" s="32">
        <f t="shared" si="83"/>
        <v>0.91343595591030025</v>
      </c>
      <c r="I274" s="38">
        <v>10524</v>
      </c>
      <c r="J274" s="47">
        <v>1001</v>
      </c>
      <c r="K274" s="48">
        <f t="shared" si="84"/>
        <v>9.3429158110882954E-2</v>
      </c>
      <c r="L274" s="51">
        <v>100</v>
      </c>
      <c r="M274" s="48">
        <f t="shared" si="85"/>
        <v>9.3335822288594366E-3</v>
      </c>
      <c r="N274" s="49">
        <f t="shared" si="86"/>
        <v>9613</v>
      </c>
      <c r="O274" s="48">
        <f t="shared" si="87"/>
        <v>0.89723725966025758</v>
      </c>
      <c r="P274" s="52">
        <v>10714</v>
      </c>
      <c r="Q274" s="75">
        <v>1127</v>
      </c>
      <c r="R274" s="79">
        <f t="shared" si="88"/>
        <v>0.10440018527095878</v>
      </c>
      <c r="S274" s="76">
        <v>162</v>
      </c>
      <c r="T274" s="79">
        <f t="shared" si="89"/>
        <v>1.5006947660954145E-2</v>
      </c>
      <c r="U274" s="77">
        <f t="shared" si="90"/>
        <v>9506</v>
      </c>
      <c r="V274" s="79">
        <f t="shared" si="91"/>
        <v>0.88059286706808704</v>
      </c>
      <c r="W274" s="81">
        <v>10795</v>
      </c>
      <c r="X274" s="89">
        <v>250</v>
      </c>
      <c r="Y274" s="93">
        <f t="shared" si="92"/>
        <v>2.2849830911251257E-2</v>
      </c>
      <c r="Z274" s="89">
        <f t="shared" si="78"/>
        <v>10691</v>
      </c>
      <c r="AA274" s="93">
        <f t="shared" si="93"/>
        <v>0.97715016908874874</v>
      </c>
      <c r="AB274" s="97">
        <v>10941</v>
      </c>
      <c r="AC274" s="116">
        <v>306</v>
      </c>
      <c r="AD274" s="114">
        <f t="shared" si="94"/>
        <v>2.7963081421913553E-2</v>
      </c>
      <c r="AE274" s="113">
        <f t="shared" si="79"/>
        <v>10637</v>
      </c>
      <c r="AF274" s="114">
        <f t="shared" si="95"/>
        <v>0.9720369185780865</v>
      </c>
      <c r="AG274" s="117">
        <v>10943</v>
      </c>
    </row>
    <row r="275" spans="1:33" x14ac:dyDescent="0.2">
      <c r="A275" s="14" t="s">
        <v>256</v>
      </c>
      <c r="B275" s="4" t="s">
        <v>262</v>
      </c>
      <c r="C275" s="31">
        <v>6151</v>
      </c>
      <c r="D275" s="32">
        <f t="shared" si="80"/>
        <v>0.14093898219645762</v>
      </c>
      <c r="E275" s="37">
        <v>205</v>
      </c>
      <c r="F275" s="32">
        <f t="shared" si="81"/>
        <v>4.6972023004834681E-3</v>
      </c>
      <c r="G275" s="33">
        <f t="shared" si="82"/>
        <v>37287</v>
      </c>
      <c r="H275" s="32">
        <f t="shared" si="83"/>
        <v>0.85436381550305895</v>
      </c>
      <c r="I275" s="38">
        <v>43643</v>
      </c>
      <c r="J275" s="47">
        <v>7130</v>
      </c>
      <c r="K275" s="48">
        <f t="shared" si="84"/>
        <v>0.16093718258357223</v>
      </c>
      <c r="L275" s="51">
        <v>424</v>
      </c>
      <c r="M275" s="48">
        <f t="shared" si="85"/>
        <v>9.5704579825293991E-3</v>
      </c>
      <c r="N275" s="49">
        <f t="shared" si="86"/>
        <v>36749</v>
      </c>
      <c r="O275" s="48">
        <f t="shared" si="87"/>
        <v>0.82949235943389843</v>
      </c>
      <c r="P275" s="52">
        <v>44303</v>
      </c>
      <c r="Q275" s="75">
        <v>8149</v>
      </c>
      <c r="R275" s="79">
        <f t="shared" si="88"/>
        <v>0.18100844069302532</v>
      </c>
      <c r="S275" s="76">
        <v>823</v>
      </c>
      <c r="T275" s="79">
        <f t="shared" si="89"/>
        <v>1.8280764104842293E-2</v>
      </c>
      <c r="U275" s="77">
        <f t="shared" si="90"/>
        <v>36048</v>
      </c>
      <c r="V275" s="79">
        <f t="shared" si="91"/>
        <v>0.8007107952021324</v>
      </c>
      <c r="W275" s="81">
        <v>45020</v>
      </c>
      <c r="X275" s="89">
        <v>1243</v>
      </c>
      <c r="Y275" s="93">
        <f t="shared" si="92"/>
        <v>2.6887884228514569E-2</v>
      </c>
      <c r="Z275" s="89">
        <f t="shared" si="78"/>
        <v>44986</v>
      </c>
      <c r="AA275" s="93">
        <f t="shared" si="93"/>
        <v>0.97311211577148549</v>
      </c>
      <c r="AB275" s="97">
        <v>46229</v>
      </c>
      <c r="AC275" s="116">
        <v>1740</v>
      </c>
      <c r="AD275" s="114">
        <f t="shared" si="94"/>
        <v>3.694110653475436E-2</v>
      </c>
      <c r="AE275" s="113">
        <f t="shared" si="79"/>
        <v>45362</v>
      </c>
      <c r="AF275" s="114">
        <f t="shared" si="95"/>
        <v>0.96305889346524565</v>
      </c>
      <c r="AG275" s="117">
        <v>47102</v>
      </c>
    </row>
    <row r="276" spans="1:33" x14ac:dyDescent="0.2">
      <c r="A276" s="14" t="s">
        <v>256</v>
      </c>
      <c r="B276" s="4" t="s">
        <v>263</v>
      </c>
      <c r="C276" s="31">
        <v>2214</v>
      </c>
      <c r="D276" s="32">
        <f t="shared" si="80"/>
        <v>0.11330603889457523</v>
      </c>
      <c r="E276" s="37">
        <v>67</v>
      </c>
      <c r="F276" s="32">
        <f t="shared" si="81"/>
        <v>3.4288638689866941E-3</v>
      </c>
      <c r="G276" s="33">
        <f t="shared" si="82"/>
        <v>17259</v>
      </c>
      <c r="H276" s="32">
        <f t="shared" si="83"/>
        <v>0.88326509723643809</v>
      </c>
      <c r="I276" s="38">
        <v>19540</v>
      </c>
      <c r="J276" s="47">
        <v>2612</v>
      </c>
      <c r="K276" s="48">
        <f t="shared" si="84"/>
        <v>0.13016395076493745</v>
      </c>
      <c r="L276" s="51">
        <v>152</v>
      </c>
      <c r="M276" s="48">
        <f t="shared" si="85"/>
        <v>7.5746250062291324E-3</v>
      </c>
      <c r="N276" s="49">
        <f t="shared" si="86"/>
        <v>17303</v>
      </c>
      <c r="O276" s="48">
        <f t="shared" si="87"/>
        <v>0.86226142422883345</v>
      </c>
      <c r="P276" s="52">
        <v>20067</v>
      </c>
      <c r="Q276" s="75">
        <v>3059</v>
      </c>
      <c r="R276" s="79">
        <f t="shared" si="88"/>
        <v>0.14961361635527731</v>
      </c>
      <c r="S276" s="76">
        <v>261</v>
      </c>
      <c r="T276" s="79">
        <f t="shared" si="89"/>
        <v>1.2765333072483615E-2</v>
      </c>
      <c r="U276" s="77">
        <f t="shared" si="90"/>
        <v>17126</v>
      </c>
      <c r="V276" s="79">
        <f t="shared" si="91"/>
        <v>0.83762105057223912</v>
      </c>
      <c r="W276" s="81">
        <v>20446</v>
      </c>
      <c r="X276" s="89">
        <v>406</v>
      </c>
      <c r="Y276" s="93">
        <f t="shared" si="92"/>
        <v>1.9475224252890104E-2</v>
      </c>
      <c r="Z276" s="89">
        <f t="shared" si="78"/>
        <v>20441</v>
      </c>
      <c r="AA276" s="93">
        <f t="shared" si="93"/>
        <v>0.98052477574710994</v>
      </c>
      <c r="AB276" s="97">
        <v>20847</v>
      </c>
      <c r="AC276" s="116">
        <v>607</v>
      </c>
      <c r="AD276" s="114">
        <f t="shared" si="94"/>
        <v>2.8434908886494588E-2</v>
      </c>
      <c r="AE276" s="113">
        <f t="shared" si="79"/>
        <v>20740</v>
      </c>
      <c r="AF276" s="114">
        <f t="shared" si="95"/>
        <v>0.97156509111350542</v>
      </c>
      <c r="AG276" s="117">
        <v>21347</v>
      </c>
    </row>
    <row r="277" spans="1:33" x14ac:dyDescent="0.2">
      <c r="A277" s="14" t="s">
        <v>256</v>
      </c>
      <c r="B277" s="4" t="s">
        <v>264</v>
      </c>
      <c r="C277" s="31">
        <v>1392</v>
      </c>
      <c r="D277" s="32">
        <f t="shared" si="80"/>
        <v>9.9806409980640998E-2</v>
      </c>
      <c r="E277" s="37">
        <v>32</v>
      </c>
      <c r="F277" s="32">
        <f t="shared" si="81"/>
        <v>2.2944002294400228E-3</v>
      </c>
      <c r="G277" s="33">
        <f t="shared" si="82"/>
        <v>12523</v>
      </c>
      <c r="H277" s="32">
        <f t="shared" si="83"/>
        <v>0.89789918978991901</v>
      </c>
      <c r="I277" s="38">
        <v>13947</v>
      </c>
      <c r="J277" s="47">
        <v>1577</v>
      </c>
      <c r="K277" s="48">
        <f t="shared" si="84"/>
        <v>0.11170137413231336</v>
      </c>
      <c r="L277" s="51">
        <v>107</v>
      </c>
      <c r="M277" s="48">
        <f t="shared" si="85"/>
        <v>7.5789771922368607E-3</v>
      </c>
      <c r="N277" s="49">
        <f t="shared" si="86"/>
        <v>12434</v>
      </c>
      <c r="O277" s="48">
        <f t="shared" si="87"/>
        <v>0.88071964867544983</v>
      </c>
      <c r="P277" s="52">
        <v>14118</v>
      </c>
      <c r="Q277" s="75">
        <v>1848</v>
      </c>
      <c r="R277" s="79">
        <f t="shared" si="88"/>
        <v>0.12936646832341617</v>
      </c>
      <c r="S277" s="76">
        <v>187</v>
      </c>
      <c r="T277" s="79">
        <f t="shared" si="89"/>
        <v>1.3090654532726636E-2</v>
      </c>
      <c r="U277" s="77">
        <f t="shared" si="90"/>
        <v>12250</v>
      </c>
      <c r="V277" s="79">
        <f t="shared" si="91"/>
        <v>0.85754287714385724</v>
      </c>
      <c r="W277" s="81">
        <v>14285</v>
      </c>
      <c r="X277" s="89">
        <v>261</v>
      </c>
      <c r="Y277" s="93">
        <f t="shared" si="92"/>
        <v>1.8084811529933482E-2</v>
      </c>
      <c r="Z277" s="89">
        <f t="shared" si="78"/>
        <v>14171</v>
      </c>
      <c r="AA277" s="93">
        <f t="shared" si="93"/>
        <v>0.98191518847006654</v>
      </c>
      <c r="AB277" s="97">
        <v>14432</v>
      </c>
      <c r="AC277" s="116">
        <v>394</v>
      </c>
      <c r="AD277" s="114">
        <f t="shared" si="94"/>
        <v>2.7093934809517259E-2</v>
      </c>
      <c r="AE277" s="113">
        <f t="shared" si="79"/>
        <v>14148</v>
      </c>
      <c r="AF277" s="114">
        <f t="shared" si="95"/>
        <v>0.97290606519048273</v>
      </c>
      <c r="AG277" s="117">
        <v>14542</v>
      </c>
    </row>
    <row r="278" spans="1:33" x14ac:dyDescent="0.2">
      <c r="A278" s="14" t="s">
        <v>256</v>
      </c>
      <c r="B278" s="4" t="s">
        <v>265</v>
      </c>
      <c r="C278" s="31">
        <v>1301</v>
      </c>
      <c r="D278" s="32">
        <f t="shared" si="80"/>
        <v>8.9786059351276745E-2</v>
      </c>
      <c r="E278" s="37">
        <v>66</v>
      </c>
      <c r="F278" s="32">
        <f t="shared" si="81"/>
        <v>4.5548654244306416E-3</v>
      </c>
      <c r="G278" s="33">
        <f t="shared" si="82"/>
        <v>13123</v>
      </c>
      <c r="H278" s="32">
        <f t="shared" si="83"/>
        <v>0.90565907522429256</v>
      </c>
      <c r="I278" s="38">
        <v>14490</v>
      </c>
      <c r="J278" s="47">
        <v>1490</v>
      </c>
      <c r="K278" s="48">
        <f t="shared" si="84"/>
        <v>0.10163017529500035</v>
      </c>
      <c r="L278" s="51">
        <v>165</v>
      </c>
      <c r="M278" s="48">
        <f t="shared" si="85"/>
        <v>1.1254348270922856E-2</v>
      </c>
      <c r="N278" s="49">
        <f t="shared" si="86"/>
        <v>13006</v>
      </c>
      <c r="O278" s="48">
        <f t="shared" si="87"/>
        <v>0.88711547643407684</v>
      </c>
      <c r="P278" s="52">
        <v>14661</v>
      </c>
      <c r="Q278" s="75">
        <v>1700</v>
      </c>
      <c r="R278" s="79">
        <f t="shared" si="88"/>
        <v>0.11421660843859177</v>
      </c>
      <c r="S278" s="76">
        <v>244</v>
      </c>
      <c r="T278" s="79">
        <f t="shared" si="89"/>
        <v>1.6393442622950821E-2</v>
      </c>
      <c r="U278" s="77">
        <f t="shared" si="90"/>
        <v>12940</v>
      </c>
      <c r="V278" s="79">
        <f t="shared" si="91"/>
        <v>0.86938994893845745</v>
      </c>
      <c r="W278" s="81">
        <v>14884</v>
      </c>
      <c r="X278" s="89">
        <v>331</v>
      </c>
      <c r="Y278" s="93">
        <f t="shared" si="92"/>
        <v>2.1786348976502338E-2</v>
      </c>
      <c r="Z278" s="89">
        <f t="shared" si="78"/>
        <v>14862</v>
      </c>
      <c r="AA278" s="93">
        <f t="shared" si="93"/>
        <v>0.97821365102349767</v>
      </c>
      <c r="AB278" s="97">
        <v>15193</v>
      </c>
      <c r="AC278" s="116">
        <v>456</v>
      </c>
      <c r="AD278" s="114">
        <f t="shared" si="94"/>
        <v>2.9714583604848167E-2</v>
      </c>
      <c r="AE278" s="113">
        <f t="shared" si="79"/>
        <v>14890</v>
      </c>
      <c r="AF278" s="114">
        <f t="shared" si="95"/>
        <v>0.97028541639515187</v>
      </c>
      <c r="AG278" s="117">
        <v>15346</v>
      </c>
    </row>
    <row r="279" spans="1:33" x14ac:dyDescent="0.2">
      <c r="A279" s="14" t="s">
        <v>256</v>
      </c>
      <c r="B279" s="4" t="s">
        <v>266</v>
      </c>
      <c r="C279" s="31">
        <v>1954</v>
      </c>
      <c r="D279" s="32">
        <f t="shared" si="80"/>
        <v>9.7093167701863353E-2</v>
      </c>
      <c r="E279" s="37">
        <v>73</v>
      </c>
      <c r="F279" s="32">
        <f t="shared" si="81"/>
        <v>3.627329192546584E-3</v>
      </c>
      <c r="G279" s="33">
        <f t="shared" si="82"/>
        <v>18098</v>
      </c>
      <c r="H279" s="32">
        <f t="shared" si="83"/>
        <v>0.89927950310559002</v>
      </c>
      <c r="I279" s="38">
        <v>20125</v>
      </c>
      <c r="J279" s="47">
        <v>2255</v>
      </c>
      <c r="K279" s="48">
        <f t="shared" si="84"/>
        <v>0.1103390908646083</v>
      </c>
      <c r="L279" s="51">
        <v>213</v>
      </c>
      <c r="M279" s="48">
        <f t="shared" si="85"/>
        <v>1.0422273327787836E-2</v>
      </c>
      <c r="N279" s="49">
        <f t="shared" si="86"/>
        <v>17969</v>
      </c>
      <c r="O279" s="48">
        <f t="shared" si="87"/>
        <v>0.87923863580760386</v>
      </c>
      <c r="P279" s="52">
        <v>20437</v>
      </c>
      <c r="Q279" s="75">
        <v>2621</v>
      </c>
      <c r="R279" s="79">
        <f t="shared" si="88"/>
        <v>0.12678986068111456</v>
      </c>
      <c r="S279" s="76">
        <v>337</v>
      </c>
      <c r="T279" s="79">
        <f t="shared" si="89"/>
        <v>1.6302244582043345E-2</v>
      </c>
      <c r="U279" s="77">
        <f t="shared" si="90"/>
        <v>17714</v>
      </c>
      <c r="V279" s="79">
        <f t="shared" si="91"/>
        <v>0.85690789473684215</v>
      </c>
      <c r="W279" s="81">
        <v>20672</v>
      </c>
      <c r="X279" s="89">
        <v>460</v>
      </c>
      <c r="Y279" s="93">
        <f t="shared" si="92"/>
        <v>2.19329614265961E-2</v>
      </c>
      <c r="Z279" s="89">
        <f t="shared" si="78"/>
        <v>20513</v>
      </c>
      <c r="AA279" s="93">
        <f t="shared" si="93"/>
        <v>0.97806703857340394</v>
      </c>
      <c r="AB279" s="97">
        <v>20973</v>
      </c>
      <c r="AC279" s="116">
        <v>571</v>
      </c>
      <c r="AD279" s="114">
        <f t="shared" si="94"/>
        <v>2.6935232793999717E-2</v>
      </c>
      <c r="AE279" s="113">
        <f t="shared" si="79"/>
        <v>20628</v>
      </c>
      <c r="AF279" s="114">
        <f t="shared" si="95"/>
        <v>0.97306476720600033</v>
      </c>
      <c r="AG279" s="117">
        <v>21199</v>
      </c>
    </row>
    <row r="280" spans="1:33" x14ac:dyDescent="0.2">
      <c r="A280" s="14" t="s">
        <v>267</v>
      </c>
      <c r="B280" s="4" t="s">
        <v>268</v>
      </c>
      <c r="C280" s="31">
        <v>414</v>
      </c>
      <c r="D280" s="32">
        <f t="shared" si="80"/>
        <v>7.3106127494260986E-2</v>
      </c>
      <c r="E280" s="37">
        <v>4</v>
      </c>
      <c r="F280" s="32">
        <f t="shared" si="81"/>
        <v>7.0633939607981635E-4</v>
      </c>
      <c r="G280" s="33">
        <f t="shared" si="82"/>
        <v>5245</v>
      </c>
      <c r="H280" s="32">
        <f t="shared" si="83"/>
        <v>0.92618753310965918</v>
      </c>
      <c r="I280" s="38">
        <v>5663</v>
      </c>
      <c r="J280" s="47">
        <v>478</v>
      </c>
      <c r="K280" s="48">
        <f t="shared" si="84"/>
        <v>8.339148639218423E-2</v>
      </c>
      <c r="L280" s="51">
        <v>16</v>
      </c>
      <c r="M280" s="48">
        <f t="shared" si="85"/>
        <v>2.7913468248429866E-3</v>
      </c>
      <c r="N280" s="49">
        <f t="shared" si="86"/>
        <v>5238</v>
      </c>
      <c r="O280" s="48">
        <f t="shared" si="87"/>
        <v>0.91381716678297276</v>
      </c>
      <c r="P280" s="52">
        <v>5732</v>
      </c>
      <c r="Q280" s="75">
        <v>552</v>
      </c>
      <c r="R280" s="79">
        <f t="shared" si="88"/>
        <v>9.6791162546028403E-2</v>
      </c>
      <c r="S280" s="76">
        <v>32</v>
      </c>
      <c r="T280" s="79">
        <f t="shared" si="89"/>
        <v>5.6110818867262848E-3</v>
      </c>
      <c r="U280" s="77">
        <f t="shared" si="90"/>
        <v>5119</v>
      </c>
      <c r="V280" s="79">
        <f t="shared" si="91"/>
        <v>0.8975977555672453</v>
      </c>
      <c r="W280" s="81">
        <v>5703</v>
      </c>
      <c r="X280" s="89">
        <v>57</v>
      </c>
      <c r="Y280" s="93">
        <f t="shared" si="92"/>
        <v>9.9789915966386547E-3</v>
      </c>
      <c r="Z280" s="89">
        <f t="shared" si="78"/>
        <v>5655</v>
      </c>
      <c r="AA280" s="93">
        <f t="shared" si="93"/>
        <v>0.99002100840336138</v>
      </c>
      <c r="AB280" s="97">
        <v>5712</v>
      </c>
      <c r="AC280" s="116">
        <v>85</v>
      </c>
      <c r="AD280" s="114">
        <f t="shared" si="94"/>
        <v>1.5007062146892656E-2</v>
      </c>
      <c r="AE280" s="113">
        <f t="shared" si="79"/>
        <v>5579</v>
      </c>
      <c r="AF280" s="114">
        <f t="shared" si="95"/>
        <v>0.98499293785310738</v>
      </c>
      <c r="AG280" s="117">
        <v>5664</v>
      </c>
    </row>
    <row r="281" spans="1:33" x14ac:dyDescent="0.2">
      <c r="A281" s="14" t="s">
        <v>267</v>
      </c>
      <c r="B281" s="4" t="s">
        <v>269</v>
      </c>
      <c r="C281" s="31">
        <v>1170</v>
      </c>
      <c r="D281" s="32">
        <f t="shared" si="80"/>
        <v>0.12054399340614053</v>
      </c>
      <c r="E281" s="37">
        <v>10</v>
      </c>
      <c r="F281" s="32">
        <f t="shared" si="81"/>
        <v>1.0302905419328251E-3</v>
      </c>
      <c r="G281" s="33">
        <f t="shared" si="82"/>
        <v>8526</v>
      </c>
      <c r="H281" s="32">
        <f t="shared" si="83"/>
        <v>0.87842571605192665</v>
      </c>
      <c r="I281" s="38">
        <v>9706</v>
      </c>
      <c r="J281" s="47">
        <v>1352</v>
      </c>
      <c r="K281" s="48">
        <f t="shared" si="84"/>
        <v>0.13709186777529914</v>
      </c>
      <c r="L281" s="51">
        <v>56</v>
      </c>
      <c r="M281" s="48">
        <f t="shared" si="85"/>
        <v>5.6783613871425678E-3</v>
      </c>
      <c r="N281" s="49">
        <f t="shared" si="86"/>
        <v>8454</v>
      </c>
      <c r="O281" s="48">
        <f t="shared" si="87"/>
        <v>0.85722977083755836</v>
      </c>
      <c r="P281" s="52">
        <v>9862</v>
      </c>
      <c r="Q281" s="75">
        <v>1618</v>
      </c>
      <c r="R281" s="79">
        <f t="shared" si="88"/>
        <v>0.16217299789515888</v>
      </c>
      <c r="S281" s="76">
        <v>106</v>
      </c>
      <c r="T281" s="79">
        <f t="shared" si="89"/>
        <v>1.0624436203267515E-2</v>
      </c>
      <c r="U281" s="77">
        <f t="shared" si="90"/>
        <v>8253</v>
      </c>
      <c r="V281" s="79">
        <f t="shared" si="91"/>
        <v>0.82720256590157359</v>
      </c>
      <c r="W281" s="81">
        <v>9977</v>
      </c>
      <c r="X281" s="89">
        <v>176</v>
      </c>
      <c r="Y281" s="93">
        <f t="shared" si="92"/>
        <v>1.7456853798849436E-2</v>
      </c>
      <c r="Z281" s="89">
        <f t="shared" si="78"/>
        <v>9906</v>
      </c>
      <c r="AA281" s="93">
        <f t="shared" si="93"/>
        <v>0.98254314620115057</v>
      </c>
      <c r="AB281" s="97">
        <v>10082</v>
      </c>
      <c r="AC281" s="116">
        <v>254</v>
      </c>
      <c r="AD281" s="114">
        <f t="shared" si="94"/>
        <v>2.4802265403769164E-2</v>
      </c>
      <c r="AE281" s="113">
        <f t="shared" si="79"/>
        <v>9987</v>
      </c>
      <c r="AF281" s="114">
        <f t="shared" si="95"/>
        <v>0.97519773459623083</v>
      </c>
      <c r="AG281" s="117">
        <v>10241</v>
      </c>
    </row>
    <row r="282" spans="1:33" x14ac:dyDescent="0.2">
      <c r="A282" s="14" t="s">
        <v>267</v>
      </c>
      <c r="B282" s="4" t="s">
        <v>270</v>
      </c>
      <c r="C282" s="31">
        <v>1378</v>
      </c>
      <c r="D282" s="32">
        <f t="shared" si="80"/>
        <v>0.11479506831056314</v>
      </c>
      <c r="E282" s="37">
        <v>31</v>
      </c>
      <c r="F282" s="32">
        <f t="shared" si="81"/>
        <v>2.582472509163612E-3</v>
      </c>
      <c r="G282" s="33">
        <f t="shared" si="82"/>
        <v>10595</v>
      </c>
      <c r="H282" s="32">
        <f t="shared" si="83"/>
        <v>0.88262245918027327</v>
      </c>
      <c r="I282" s="38">
        <v>12004</v>
      </c>
      <c r="J282" s="47">
        <v>1633</v>
      </c>
      <c r="K282" s="48">
        <f t="shared" si="84"/>
        <v>0.1325056799740344</v>
      </c>
      <c r="L282" s="51">
        <v>109</v>
      </c>
      <c r="M282" s="48">
        <f t="shared" si="85"/>
        <v>8.8445309964297301E-3</v>
      </c>
      <c r="N282" s="49">
        <f t="shared" si="86"/>
        <v>10582</v>
      </c>
      <c r="O282" s="48">
        <f t="shared" si="87"/>
        <v>0.85864978902953581</v>
      </c>
      <c r="P282" s="52">
        <v>12324</v>
      </c>
      <c r="Q282" s="75">
        <v>1870</v>
      </c>
      <c r="R282" s="79">
        <f t="shared" si="88"/>
        <v>0.14915849086703359</v>
      </c>
      <c r="S282" s="76">
        <v>203</v>
      </c>
      <c r="T282" s="79">
        <f t="shared" si="89"/>
        <v>1.6192071468453379E-2</v>
      </c>
      <c r="U282" s="77">
        <f t="shared" si="90"/>
        <v>10464</v>
      </c>
      <c r="V282" s="79">
        <f t="shared" si="91"/>
        <v>0.83464943766451305</v>
      </c>
      <c r="W282" s="81">
        <v>12537</v>
      </c>
      <c r="X282" s="89">
        <v>289</v>
      </c>
      <c r="Y282" s="93">
        <f t="shared" si="92"/>
        <v>2.2793595709440808E-2</v>
      </c>
      <c r="Z282" s="89">
        <f t="shared" si="78"/>
        <v>12390</v>
      </c>
      <c r="AA282" s="93">
        <f t="shared" si="93"/>
        <v>0.97720640429055916</v>
      </c>
      <c r="AB282" s="97">
        <v>12679</v>
      </c>
      <c r="AC282" s="116">
        <v>392</v>
      </c>
      <c r="AD282" s="114">
        <f t="shared" si="94"/>
        <v>3.0769230769230771E-2</v>
      </c>
      <c r="AE282" s="113">
        <f t="shared" si="79"/>
        <v>12348</v>
      </c>
      <c r="AF282" s="114">
        <f t="shared" si="95"/>
        <v>0.96923076923076923</v>
      </c>
      <c r="AG282" s="117">
        <v>12740</v>
      </c>
    </row>
    <row r="283" spans="1:33" x14ac:dyDescent="0.2">
      <c r="A283" s="14" t="s">
        <v>267</v>
      </c>
      <c r="B283" s="4" t="s">
        <v>271</v>
      </c>
      <c r="C283" s="31">
        <v>5971</v>
      </c>
      <c r="D283" s="32">
        <f t="shared" si="80"/>
        <v>0.123979983804323</v>
      </c>
      <c r="E283" s="37">
        <v>119</v>
      </c>
      <c r="F283" s="32">
        <f t="shared" si="81"/>
        <v>2.4708789269325803E-3</v>
      </c>
      <c r="G283" s="33">
        <f t="shared" si="82"/>
        <v>42071</v>
      </c>
      <c r="H283" s="32">
        <f t="shared" si="83"/>
        <v>0.87354913726874439</v>
      </c>
      <c r="I283" s="38">
        <v>48161</v>
      </c>
      <c r="J283" s="47">
        <v>6940</v>
      </c>
      <c r="K283" s="48">
        <f t="shared" si="84"/>
        <v>0.14156042835288118</v>
      </c>
      <c r="L283" s="51">
        <v>501</v>
      </c>
      <c r="M283" s="48">
        <f t="shared" si="85"/>
        <v>1.0219275879653237E-2</v>
      </c>
      <c r="N283" s="49">
        <f t="shared" si="86"/>
        <v>41584</v>
      </c>
      <c r="O283" s="48">
        <f t="shared" si="87"/>
        <v>0.8482202957674656</v>
      </c>
      <c r="P283" s="52">
        <v>49025</v>
      </c>
      <c r="Q283" s="75">
        <v>7889</v>
      </c>
      <c r="R283" s="79">
        <f t="shared" si="88"/>
        <v>0.15889224572004029</v>
      </c>
      <c r="S283" s="76">
        <v>945</v>
      </c>
      <c r="T283" s="79">
        <f t="shared" si="89"/>
        <v>1.9033232628398792E-2</v>
      </c>
      <c r="U283" s="77">
        <f t="shared" si="90"/>
        <v>40816</v>
      </c>
      <c r="V283" s="79">
        <f t="shared" si="91"/>
        <v>0.82207452165156092</v>
      </c>
      <c r="W283" s="81">
        <v>49650</v>
      </c>
      <c r="X283" s="89">
        <v>1297</v>
      </c>
      <c r="Y283" s="93">
        <f t="shared" si="92"/>
        <v>2.5654212077457127E-2</v>
      </c>
      <c r="Z283" s="89">
        <f t="shared" si="78"/>
        <v>49260</v>
      </c>
      <c r="AA283" s="93">
        <f t="shared" si="93"/>
        <v>0.97434578792254289</v>
      </c>
      <c r="AB283" s="97">
        <v>50557</v>
      </c>
      <c r="AC283" s="116">
        <v>1707</v>
      </c>
      <c r="AD283" s="114">
        <f t="shared" si="94"/>
        <v>3.3341146138521037E-2</v>
      </c>
      <c r="AE283" s="113">
        <f t="shared" si="79"/>
        <v>49491</v>
      </c>
      <c r="AF283" s="114">
        <f t="shared" si="95"/>
        <v>0.96665885386147898</v>
      </c>
      <c r="AG283" s="117">
        <v>51198</v>
      </c>
    </row>
    <row r="284" spans="1:33" x14ac:dyDescent="0.2">
      <c r="A284" s="14" t="s">
        <v>267</v>
      </c>
      <c r="B284" s="4" t="s">
        <v>272</v>
      </c>
      <c r="C284" s="31">
        <v>1060</v>
      </c>
      <c r="D284" s="32">
        <f t="shared" si="80"/>
        <v>9.927882363959914E-2</v>
      </c>
      <c r="E284" s="37">
        <v>10</v>
      </c>
      <c r="F284" s="32">
        <f t="shared" si="81"/>
        <v>9.3659267584527491E-4</v>
      </c>
      <c r="G284" s="33">
        <f t="shared" si="82"/>
        <v>9607</v>
      </c>
      <c r="H284" s="32">
        <f t="shared" si="83"/>
        <v>0.89978458368455561</v>
      </c>
      <c r="I284" s="38">
        <v>10677</v>
      </c>
      <c r="J284" s="47">
        <v>1212</v>
      </c>
      <c r="K284" s="48">
        <f t="shared" si="84"/>
        <v>0.11235746732177621</v>
      </c>
      <c r="L284" s="51">
        <v>47</v>
      </c>
      <c r="M284" s="48">
        <f t="shared" si="85"/>
        <v>4.3570965050523779E-3</v>
      </c>
      <c r="N284" s="49">
        <f t="shared" si="86"/>
        <v>9528</v>
      </c>
      <c r="O284" s="48">
        <f t="shared" si="87"/>
        <v>0.88328543617317146</v>
      </c>
      <c r="P284" s="52">
        <v>10787</v>
      </c>
      <c r="Q284" s="75">
        <v>1379</v>
      </c>
      <c r="R284" s="79">
        <f t="shared" si="88"/>
        <v>0.1275198816349177</v>
      </c>
      <c r="S284" s="76">
        <v>95</v>
      </c>
      <c r="T284" s="79">
        <f t="shared" si="89"/>
        <v>8.7849084520066588E-3</v>
      </c>
      <c r="U284" s="77">
        <f t="shared" si="90"/>
        <v>9340</v>
      </c>
      <c r="V284" s="79">
        <f t="shared" si="91"/>
        <v>0.86369520991307569</v>
      </c>
      <c r="W284" s="81">
        <v>10814</v>
      </c>
      <c r="X284" s="89">
        <v>156</v>
      </c>
      <c r="Y284" s="93">
        <f t="shared" si="92"/>
        <v>1.4352746342809827E-2</v>
      </c>
      <c r="Z284" s="89">
        <f t="shared" si="78"/>
        <v>10713</v>
      </c>
      <c r="AA284" s="93">
        <f t="shared" si="93"/>
        <v>0.98564725365719019</v>
      </c>
      <c r="AB284" s="97">
        <v>10869</v>
      </c>
      <c r="AC284" s="116">
        <v>208</v>
      </c>
      <c r="AD284" s="114">
        <f t="shared" si="94"/>
        <v>1.9232547387887194E-2</v>
      </c>
      <c r="AE284" s="113">
        <f t="shared" si="79"/>
        <v>10607</v>
      </c>
      <c r="AF284" s="114">
        <f t="shared" si="95"/>
        <v>0.98076745261211284</v>
      </c>
      <c r="AG284" s="117">
        <v>10815</v>
      </c>
    </row>
    <row r="285" spans="1:33" x14ac:dyDescent="0.2">
      <c r="A285" s="14" t="s">
        <v>267</v>
      </c>
      <c r="B285" s="4" t="s">
        <v>273</v>
      </c>
      <c r="C285" s="31">
        <v>1084</v>
      </c>
      <c r="D285" s="32">
        <f t="shared" si="80"/>
        <v>9.2736761057404402E-2</v>
      </c>
      <c r="E285" s="37">
        <v>19</v>
      </c>
      <c r="F285" s="32">
        <f t="shared" si="81"/>
        <v>1.6254598340319959E-3</v>
      </c>
      <c r="G285" s="33">
        <f t="shared" si="82"/>
        <v>10586</v>
      </c>
      <c r="H285" s="32">
        <f t="shared" si="83"/>
        <v>0.90563777910856358</v>
      </c>
      <c r="I285" s="38">
        <v>11689</v>
      </c>
      <c r="J285" s="47">
        <v>1202</v>
      </c>
      <c r="K285" s="48">
        <f t="shared" si="84"/>
        <v>0.10111886935307479</v>
      </c>
      <c r="L285" s="51">
        <v>99</v>
      </c>
      <c r="M285" s="48">
        <f t="shared" si="85"/>
        <v>8.328426011609321E-3</v>
      </c>
      <c r="N285" s="49">
        <f t="shared" si="86"/>
        <v>10586</v>
      </c>
      <c r="O285" s="48">
        <f t="shared" si="87"/>
        <v>0.89055270463531588</v>
      </c>
      <c r="P285" s="52">
        <v>11887</v>
      </c>
      <c r="Q285" s="75">
        <v>1339</v>
      </c>
      <c r="R285" s="79">
        <f t="shared" si="88"/>
        <v>0.11252100840336135</v>
      </c>
      <c r="S285" s="76">
        <v>167</v>
      </c>
      <c r="T285" s="79">
        <f t="shared" si="89"/>
        <v>1.4033613445378151E-2</v>
      </c>
      <c r="U285" s="77">
        <f t="shared" si="90"/>
        <v>10394</v>
      </c>
      <c r="V285" s="79">
        <f t="shared" si="91"/>
        <v>0.87344537815126055</v>
      </c>
      <c r="W285" s="81">
        <v>11900</v>
      </c>
      <c r="X285" s="89">
        <v>290</v>
      </c>
      <c r="Y285" s="93">
        <f t="shared" si="92"/>
        <v>2.4292176243926957E-2</v>
      </c>
      <c r="Z285" s="89">
        <f t="shared" si="78"/>
        <v>11648</v>
      </c>
      <c r="AA285" s="93">
        <f t="shared" si="93"/>
        <v>0.97570782375607301</v>
      </c>
      <c r="AB285" s="97">
        <v>11938</v>
      </c>
      <c r="AC285" s="116">
        <v>345</v>
      </c>
      <c r="AD285" s="114">
        <f t="shared" si="94"/>
        <v>2.8817240227196794E-2</v>
      </c>
      <c r="AE285" s="113">
        <f t="shared" si="79"/>
        <v>11627</v>
      </c>
      <c r="AF285" s="114">
        <f t="shared" si="95"/>
        <v>0.97118275977280322</v>
      </c>
      <c r="AG285" s="117">
        <v>11972</v>
      </c>
    </row>
    <row r="286" spans="1:33" x14ac:dyDescent="0.2">
      <c r="A286" s="14" t="s">
        <v>267</v>
      </c>
      <c r="B286" s="4" t="s">
        <v>274</v>
      </c>
      <c r="C286" s="31">
        <v>3045</v>
      </c>
      <c r="D286" s="32">
        <f t="shared" si="80"/>
        <v>9.9321547393828688E-2</v>
      </c>
      <c r="E286" s="37">
        <v>113</v>
      </c>
      <c r="F286" s="32">
        <f t="shared" si="81"/>
        <v>3.6858242546806705E-3</v>
      </c>
      <c r="G286" s="33">
        <f t="shared" si="82"/>
        <v>27500</v>
      </c>
      <c r="H286" s="32">
        <f t="shared" si="83"/>
        <v>0.89699262835149063</v>
      </c>
      <c r="I286" s="38">
        <v>30658</v>
      </c>
      <c r="J286" s="47">
        <v>3398</v>
      </c>
      <c r="K286" s="48">
        <f t="shared" si="84"/>
        <v>0.10928504808156177</v>
      </c>
      <c r="L286" s="51">
        <v>291</v>
      </c>
      <c r="M286" s="48">
        <f t="shared" si="85"/>
        <v>9.3590197150484038E-3</v>
      </c>
      <c r="N286" s="49">
        <f t="shared" si="86"/>
        <v>27404</v>
      </c>
      <c r="O286" s="48">
        <f t="shared" si="87"/>
        <v>0.88135593220338981</v>
      </c>
      <c r="P286" s="52">
        <v>31093</v>
      </c>
      <c r="Q286" s="75">
        <v>3840</v>
      </c>
      <c r="R286" s="79">
        <f t="shared" si="88"/>
        <v>0.12245288433942408</v>
      </c>
      <c r="S286" s="76">
        <v>445</v>
      </c>
      <c r="T286" s="79">
        <f t="shared" si="89"/>
        <v>1.4190503523709302E-2</v>
      </c>
      <c r="U286" s="77">
        <f t="shared" si="90"/>
        <v>27074</v>
      </c>
      <c r="V286" s="79">
        <f t="shared" si="91"/>
        <v>0.86335661213686665</v>
      </c>
      <c r="W286" s="81">
        <v>31359</v>
      </c>
      <c r="X286" s="89">
        <v>579</v>
      </c>
      <c r="Y286" s="93">
        <f t="shared" si="92"/>
        <v>1.8288638301904671E-2</v>
      </c>
      <c r="Z286" s="89">
        <f t="shared" si="78"/>
        <v>31080</v>
      </c>
      <c r="AA286" s="93">
        <f t="shared" si="93"/>
        <v>0.98171136169809536</v>
      </c>
      <c r="AB286" s="97">
        <v>31659</v>
      </c>
      <c r="AC286" s="116">
        <v>722</v>
      </c>
      <c r="AD286" s="114">
        <f t="shared" si="94"/>
        <v>2.2676591601495023E-2</v>
      </c>
      <c r="AE286" s="113">
        <f t="shared" si="79"/>
        <v>31117</v>
      </c>
      <c r="AF286" s="114">
        <f t="shared" si="95"/>
        <v>0.97732340839850496</v>
      </c>
      <c r="AG286" s="117">
        <v>31839</v>
      </c>
    </row>
    <row r="287" spans="1:33" x14ac:dyDescent="0.2">
      <c r="A287" s="14" t="s">
        <v>275</v>
      </c>
      <c r="B287" s="4" t="s">
        <v>276</v>
      </c>
      <c r="C287" s="31">
        <v>155</v>
      </c>
      <c r="D287" s="32">
        <f t="shared" si="80"/>
        <v>4.7284929835265409E-2</v>
      </c>
      <c r="E287" s="37">
        <v>3</v>
      </c>
      <c r="F287" s="32">
        <f t="shared" si="81"/>
        <v>9.1519219035997561E-4</v>
      </c>
      <c r="G287" s="33">
        <f t="shared" si="82"/>
        <v>3120</v>
      </c>
      <c r="H287" s="32">
        <f t="shared" si="83"/>
        <v>0.9517998779743746</v>
      </c>
      <c r="I287" s="38">
        <v>3278</v>
      </c>
      <c r="J287" s="47">
        <v>193</v>
      </c>
      <c r="K287" s="48">
        <f t="shared" si="84"/>
        <v>5.7457576659720157E-2</v>
      </c>
      <c r="L287" s="51">
        <v>7</v>
      </c>
      <c r="M287" s="48">
        <f t="shared" si="85"/>
        <v>2.0839535576064306E-3</v>
      </c>
      <c r="N287" s="49">
        <f t="shared" si="86"/>
        <v>3159</v>
      </c>
      <c r="O287" s="48">
        <f t="shared" si="87"/>
        <v>0.94045846978267345</v>
      </c>
      <c r="P287" s="52">
        <v>3359</v>
      </c>
      <c r="Q287" s="75">
        <v>220</v>
      </c>
      <c r="R287" s="79">
        <f t="shared" si="88"/>
        <v>6.5947242206235018E-2</v>
      </c>
      <c r="S287" s="76">
        <v>23</v>
      </c>
      <c r="T287" s="79">
        <f t="shared" si="89"/>
        <v>6.8944844124700236E-3</v>
      </c>
      <c r="U287" s="77">
        <f t="shared" si="90"/>
        <v>3093</v>
      </c>
      <c r="V287" s="79">
        <f t="shared" si="91"/>
        <v>0.92715827338129497</v>
      </c>
      <c r="W287" s="81">
        <v>3336</v>
      </c>
      <c r="X287" s="89">
        <v>35</v>
      </c>
      <c r="Y287" s="93">
        <f t="shared" si="92"/>
        <v>1.045400238948626E-2</v>
      </c>
      <c r="Z287" s="89">
        <f t="shared" si="78"/>
        <v>3313</v>
      </c>
      <c r="AA287" s="93">
        <f t="shared" si="93"/>
        <v>0.98954599761051376</v>
      </c>
      <c r="AB287" s="97">
        <v>3348</v>
      </c>
      <c r="AC287" s="116">
        <v>50</v>
      </c>
      <c r="AD287" s="114">
        <f t="shared" si="94"/>
        <v>1.4889815366289458E-2</v>
      </c>
      <c r="AE287" s="113">
        <f t="shared" si="79"/>
        <v>3308</v>
      </c>
      <c r="AF287" s="114">
        <f t="shared" si="95"/>
        <v>0.98511018463371058</v>
      </c>
      <c r="AG287" s="117">
        <v>3358</v>
      </c>
    </row>
    <row r="288" spans="1:33" x14ac:dyDescent="0.2">
      <c r="A288" s="14" t="s">
        <v>275</v>
      </c>
      <c r="B288" s="4" t="s">
        <v>277</v>
      </c>
      <c r="C288" s="31">
        <v>234</v>
      </c>
      <c r="D288" s="32">
        <f t="shared" si="80"/>
        <v>6.0716139076284377E-2</v>
      </c>
      <c r="E288" s="37">
        <v>5</v>
      </c>
      <c r="F288" s="32">
        <f t="shared" si="81"/>
        <v>1.2973533990659055E-3</v>
      </c>
      <c r="G288" s="33">
        <f t="shared" si="82"/>
        <v>3615</v>
      </c>
      <c r="H288" s="32">
        <f t="shared" si="83"/>
        <v>0.93798650752464974</v>
      </c>
      <c r="I288" s="38">
        <v>3854</v>
      </c>
      <c r="J288" s="47">
        <v>244</v>
      </c>
      <c r="K288" s="48">
        <f t="shared" si="84"/>
        <v>6.3376623376623378E-2</v>
      </c>
      <c r="L288" s="51">
        <v>10</v>
      </c>
      <c r="M288" s="48">
        <f t="shared" si="85"/>
        <v>2.5974025974025974E-3</v>
      </c>
      <c r="N288" s="49">
        <f t="shared" si="86"/>
        <v>3596</v>
      </c>
      <c r="O288" s="48">
        <f t="shared" si="87"/>
        <v>0.93402597402597398</v>
      </c>
      <c r="P288" s="52">
        <v>3850</v>
      </c>
      <c r="Q288" s="75">
        <v>274</v>
      </c>
      <c r="R288" s="79">
        <f t="shared" si="88"/>
        <v>7.2219293621507641E-2</v>
      </c>
      <c r="S288" s="76">
        <v>22</v>
      </c>
      <c r="T288" s="79">
        <f t="shared" si="89"/>
        <v>5.7986294148655772E-3</v>
      </c>
      <c r="U288" s="77">
        <f t="shared" si="90"/>
        <v>3498</v>
      </c>
      <c r="V288" s="79">
        <f t="shared" si="91"/>
        <v>0.92198207696362677</v>
      </c>
      <c r="W288" s="81">
        <v>3794</v>
      </c>
      <c r="X288" s="89">
        <v>41</v>
      </c>
      <c r="Y288" s="93">
        <f t="shared" si="92"/>
        <v>1.0643821391484943E-2</v>
      </c>
      <c r="Z288" s="89">
        <f t="shared" si="78"/>
        <v>3811</v>
      </c>
      <c r="AA288" s="93">
        <f t="shared" si="93"/>
        <v>0.9893561786085151</v>
      </c>
      <c r="AB288" s="97">
        <v>3852</v>
      </c>
      <c r="AC288" s="116">
        <v>60</v>
      </c>
      <c r="AD288" s="114">
        <f t="shared" si="94"/>
        <v>1.5568240788790867E-2</v>
      </c>
      <c r="AE288" s="113">
        <f t="shared" si="79"/>
        <v>3794</v>
      </c>
      <c r="AF288" s="114">
        <f t="shared" si="95"/>
        <v>0.98443175921120918</v>
      </c>
      <c r="AG288" s="117">
        <v>3854</v>
      </c>
    </row>
    <row r="289" spans="1:33" x14ac:dyDescent="0.2">
      <c r="A289" s="14" t="s">
        <v>275</v>
      </c>
      <c r="B289" s="4" t="s">
        <v>278</v>
      </c>
      <c r="C289" s="31">
        <v>498</v>
      </c>
      <c r="D289" s="32">
        <f t="shared" si="80"/>
        <v>5.9060721062618594E-2</v>
      </c>
      <c r="E289" s="37">
        <v>9</v>
      </c>
      <c r="F289" s="32">
        <f t="shared" si="81"/>
        <v>1.0673624288425048E-3</v>
      </c>
      <c r="G289" s="33">
        <f t="shared" si="82"/>
        <v>7925</v>
      </c>
      <c r="H289" s="32">
        <f t="shared" si="83"/>
        <v>0.93987191650853885</v>
      </c>
      <c r="I289" s="38">
        <v>8432</v>
      </c>
      <c r="J289" s="47">
        <v>597</v>
      </c>
      <c r="K289" s="48">
        <f t="shared" si="84"/>
        <v>6.9491328134093824E-2</v>
      </c>
      <c r="L289" s="51">
        <v>27</v>
      </c>
      <c r="M289" s="48">
        <f t="shared" si="85"/>
        <v>3.1428238854615295E-3</v>
      </c>
      <c r="N289" s="49">
        <f t="shared" si="86"/>
        <v>7967</v>
      </c>
      <c r="O289" s="48">
        <f t="shared" si="87"/>
        <v>0.92736584798044464</v>
      </c>
      <c r="P289" s="52">
        <v>8591</v>
      </c>
      <c r="Q289" s="75">
        <v>683</v>
      </c>
      <c r="R289" s="79">
        <f t="shared" si="88"/>
        <v>7.7507943713118477E-2</v>
      </c>
      <c r="S289" s="76">
        <v>64</v>
      </c>
      <c r="T289" s="79">
        <f t="shared" si="89"/>
        <v>7.2628234226055381E-3</v>
      </c>
      <c r="U289" s="77">
        <f t="shared" si="90"/>
        <v>8065</v>
      </c>
      <c r="V289" s="79">
        <f t="shared" si="91"/>
        <v>0.91522923286427593</v>
      </c>
      <c r="W289" s="81">
        <v>8812</v>
      </c>
      <c r="X289" s="89">
        <v>102</v>
      </c>
      <c r="Y289" s="93">
        <f t="shared" si="92"/>
        <v>1.1378848728246318E-2</v>
      </c>
      <c r="Z289" s="89">
        <f t="shared" si="78"/>
        <v>8862</v>
      </c>
      <c r="AA289" s="93">
        <f t="shared" si="93"/>
        <v>0.98862115127175365</v>
      </c>
      <c r="AB289" s="97">
        <v>8964</v>
      </c>
      <c r="AC289" s="116">
        <v>134</v>
      </c>
      <c r="AD289" s="114">
        <f t="shared" si="94"/>
        <v>1.4893853506724463E-2</v>
      </c>
      <c r="AE289" s="113">
        <f t="shared" si="79"/>
        <v>8863</v>
      </c>
      <c r="AF289" s="114">
        <f t="shared" si="95"/>
        <v>0.98510614649327555</v>
      </c>
      <c r="AG289" s="117">
        <v>8997</v>
      </c>
    </row>
    <row r="290" spans="1:33" x14ac:dyDescent="0.2">
      <c r="A290" s="14" t="s">
        <v>275</v>
      </c>
      <c r="B290" s="4" t="s">
        <v>279</v>
      </c>
      <c r="C290" s="31">
        <v>320</v>
      </c>
      <c r="D290" s="32">
        <f t="shared" si="80"/>
        <v>4.5519203413940258E-2</v>
      </c>
      <c r="E290" s="37">
        <v>11</v>
      </c>
      <c r="F290" s="32">
        <f t="shared" si="81"/>
        <v>1.5647226173541964E-3</v>
      </c>
      <c r="G290" s="33">
        <f t="shared" si="82"/>
        <v>6699</v>
      </c>
      <c r="H290" s="32">
        <f t="shared" si="83"/>
        <v>0.95291607396870559</v>
      </c>
      <c r="I290" s="38">
        <v>7030</v>
      </c>
      <c r="J290" s="47">
        <v>353</v>
      </c>
      <c r="K290" s="48">
        <f t="shared" si="84"/>
        <v>4.9391353015251153E-2</v>
      </c>
      <c r="L290" s="51">
        <v>21</v>
      </c>
      <c r="M290" s="48">
        <f t="shared" si="85"/>
        <v>2.9382957884427031E-3</v>
      </c>
      <c r="N290" s="49">
        <f t="shared" si="86"/>
        <v>6773</v>
      </c>
      <c r="O290" s="48">
        <f t="shared" si="87"/>
        <v>0.94767035119630616</v>
      </c>
      <c r="P290" s="52">
        <v>7147</v>
      </c>
      <c r="Q290" s="75">
        <v>393</v>
      </c>
      <c r="R290" s="79">
        <f t="shared" si="88"/>
        <v>5.509603252488434E-2</v>
      </c>
      <c r="S290" s="76">
        <v>41</v>
      </c>
      <c r="T290" s="79">
        <f t="shared" si="89"/>
        <v>5.7479321463619797E-3</v>
      </c>
      <c r="U290" s="77">
        <f t="shared" si="90"/>
        <v>6699</v>
      </c>
      <c r="V290" s="79">
        <f t="shared" si="91"/>
        <v>0.93915603532875369</v>
      </c>
      <c r="W290" s="81">
        <v>7133</v>
      </c>
      <c r="X290" s="89">
        <v>65</v>
      </c>
      <c r="Y290" s="93">
        <f t="shared" si="92"/>
        <v>9.1087443946188344E-3</v>
      </c>
      <c r="Z290" s="89">
        <f t="shared" si="78"/>
        <v>7071</v>
      </c>
      <c r="AA290" s="93">
        <f t="shared" si="93"/>
        <v>0.99089125560538116</v>
      </c>
      <c r="AB290" s="97">
        <v>7136</v>
      </c>
      <c r="AC290" s="116">
        <v>89</v>
      </c>
      <c r="AD290" s="114">
        <f t="shared" si="94"/>
        <v>1.2338832663246915E-2</v>
      </c>
      <c r="AE290" s="113">
        <f t="shared" si="79"/>
        <v>7124</v>
      </c>
      <c r="AF290" s="114">
        <f t="shared" si="95"/>
        <v>0.98766116733675313</v>
      </c>
      <c r="AG290" s="117">
        <v>7213</v>
      </c>
    </row>
    <row r="291" spans="1:33" x14ac:dyDescent="0.2">
      <c r="A291" s="14" t="s">
        <v>275</v>
      </c>
      <c r="B291" s="4" t="s">
        <v>280</v>
      </c>
      <c r="C291" s="31">
        <v>336</v>
      </c>
      <c r="D291" s="32">
        <f t="shared" si="80"/>
        <v>5.6622851365015166E-2</v>
      </c>
      <c r="E291" s="37">
        <v>6</v>
      </c>
      <c r="F291" s="32">
        <f t="shared" si="81"/>
        <v>1.0111223458038423E-3</v>
      </c>
      <c r="G291" s="33">
        <f t="shared" si="82"/>
        <v>5592</v>
      </c>
      <c r="H291" s="32">
        <f t="shared" si="83"/>
        <v>0.94236602628918098</v>
      </c>
      <c r="I291" s="38">
        <v>5934</v>
      </c>
      <c r="J291" s="47">
        <v>392</v>
      </c>
      <c r="K291" s="48">
        <f t="shared" si="84"/>
        <v>6.4367816091954022E-2</v>
      </c>
      <c r="L291" s="51">
        <v>24</v>
      </c>
      <c r="M291" s="48">
        <f t="shared" si="85"/>
        <v>3.9408866995073889E-3</v>
      </c>
      <c r="N291" s="49">
        <f t="shared" si="86"/>
        <v>5674</v>
      </c>
      <c r="O291" s="48">
        <f t="shared" si="87"/>
        <v>0.9316912972085386</v>
      </c>
      <c r="P291" s="52">
        <v>6090</v>
      </c>
      <c r="Q291" s="75">
        <v>450</v>
      </c>
      <c r="R291" s="79">
        <f t="shared" si="88"/>
        <v>7.2522159548751006E-2</v>
      </c>
      <c r="S291" s="76">
        <v>54</v>
      </c>
      <c r="T291" s="79">
        <f t="shared" si="89"/>
        <v>8.7026591458501217E-3</v>
      </c>
      <c r="U291" s="77">
        <f t="shared" si="90"/>
        <v>5701</v>
      </c>
      <c r="V291" s="79">
        <f t="shared" si="91"/>
        <v>0.91877518130539892</v>
      </c>
      <c r="W291" s="81">
        <v>6205</v>
      </c>
      <c r="X291" s="89">
        <v>84</v>
      </c>
      <c r="Y291" s="93">
        <f t="shared" si="92"/>
        <v>1.3180605680213401E-2</v>
      </c>
      <c r="Z291" s="89">
        <f t="shared" ref="Z291:Z323" si="96">AB291-X291</f>
        <v>6289</v>
      </c>
      <c r="AA291" s="93">
        <f t="shared" si="93"/>
        <v>0.9868193943197866</v>
      </c>
      <c r="AB291" s="97">
        <v>6373</v>
      </c>
      <c r="AC291" s="116">
        <v>113</v>
      </c>
      <c r="AD291" s="114">
        <f t="shared" si="94"/>
        <v>1.742213999383287E-2</v>
      </c>
      <c r="AE291" s="113">
        <f t="shared" ref="AE291:AE323" si="97">AG291-AC291</f>
        <v>6373</v>
      </c>
      <c r="AF291" s="114">
        <f t="shared" si="95"/>
        <v>0.98257786000616709</v>
      </c>
      <c r="AG291" s="117">
        <v>6486</v>
      </c>
    </row>
    <row r="292" spans="1:33" x14ac:dyDescent="0.2">
      <c r="A292" s="14" t="s">
        <v>275</v>
      </c>
      <c r="B292" s="4" t="s">
        <v>281</v>
      </c>
      <c r="C292" s="31">
        <v>195</v>
      </c>
      <c r="D292" s="32">
        <f t="shared" si="80"/>
        <v>4.4868844914864245E-2</v>
      </c>
      <c r="E292" s="37">
        <v>13</v>
      </c>
      <c r="F292" s="32">
        <f t="shared" si="81"/>
        <v>2.9912563276576162E-3</v>
      </c>
      <c r="G292" s="33">
        <f t="shared" si="82"/>
        <v>4138</v>
      </c>
      <c r="H292" s="32">
        <f t="shared" si="83"/>
        <v>0.95213989875747818</v>
      </c>
      <c r="I292" s="38">
        <v>4346</v>
      </c>
      <c r="J292" s="47">
        <v>241</v>
      </c>
      <c r="K292" s="48">
        <f t="shared" si="84"/>
        <v>5.5022831050228309E-2</v>
      </c>
      <c r="L292" s="51">
        <v>22</v>
      </c>
      <c r="M292" s="48">
        <f t="shared" si="85"/>
        <v>5.0228310502283104E-3</v>
      </c>
      <c r="N292" s="49">
        <f t="shared" si="86"/>
        <v>4117</v>
      </c>
      <c r="O292" s="48">
        <f t="shared" si="87"/>
        <v>0.93995433789954341</v>
      </c>
      <c r="P292" s="52">
        <v>4380</v>
      </c>
      <c r="Q292" s="75">
        <v>274</v>
      </c>
      <c r="R292" s="79">
        <f t="shared" si="88"/>
        <v>6.2457260086619559E-2</v>
      </c>
      <c r="S292" s="76">
        <v>39</v>
      </c>
      <c r="T292" s="79">
        <f t="shared" si="89"/>
        <v>8.8899019831319807E-3</v>
      </c>
      <c r="U292" s="77">
        <f t="shared" si="90"/>
        <v>4074</v>
      </c>
      <c r="V292" s="79">
        <f t="shared" si="91"/>
        <v>0.92865283793024844</v>
      </c>
      <c r="W292" s="81">
        <v>4387</v>
      </c>
      <c r="X292" s="89">
        <v>54</v>
      </c>
      <c r="Y292" s="93">
        <f t="shared" si="92"/>
        <v>1.2214431124180049E-2</v>
      </c>
      <c r="Z292" s="89">
        <f t="shared" si="96"/>
        <v>4367</v>
      </c>
      <c r="AA292" s="93">
        <f t="shared" si="93"/>
        <v>0.98778556887581992</v>
      </c>
      <c r="AB292" s="97">
        <v>4421</v>
      </c>
      <c r="AC292" s="116">
        <v>66</v>
      </c>
      <c r="AD292" s="114">
        <f t="shared" si="94"/>
        <v>1.4821468672804851E-2</v>
      </c>
      <c r="AE292" s="113">
        <f t="shared" si="97"/>
        <v>4387</v>
      </c>
      <c r="AF292" s="114">
        <f t="shared" si="95"/>
        <v>0.98517853132719513</v>
      </c>
      <c r="AG292" s="117">
        <v>4453</v>
      </c>
    </row>
    <row r="293" spans="1:33" x14ac:dyDescent="0.2">
      <c r="A293" s="14" t="s">
        <v>275</v>
      </c>
      <c r="B293" s="4" t="s">
        <v>282</v>
      </c>
      <c r="C293" s="31">
        <v>308</v>
      </c>
      <c r="D293" s="32">
        <f t="shared" si="80"/>
        <v>4.7604327666151469E-2</v>
      </c>
      <c r="E293" s="37">
        <v>4</v>
      </c>
      <c r="F293" s="32">
        <f t="shared" si="81"/>
        <v>6.1823802163833079E-4</v>
      </c>
      <c r="G293" s="33">
        <f t="shared" si="82"/>
        <v>6158</v>
      </c>
      <c r="H293" s="32">
        <f t="shared" si="83"/>
        <v>0.95177743431221018</v>
      </c>
      <c r="I293" s="38">
        <v>6470</v>
      </c>
      <c r="J293" s="47">
        <v>309</v>
      </c>
      <c r="K293" s="48">
        <f t="shared" si="84"/>
        <v>4.7291092745638197E-2</v>
      </c>
      <c r="L293" s="51">
        <v>12</v>
      </c>
      <c r="M293" s="48">
        <f t="shared" si="85"/>
        <v>1.8365472910927456E-3</v>
      </c>
      <c r="N293" s="49">
        <f t="shared" si="86"/>
        <v>6213</v>
      </c>
      <c r="O293" s="48">
        <f t="shared" si="87"/>
        <v>0.95087235996326902</v>
      </c>
      <c r="P293" s="52">
        <v>6534</v>
      </c>
      <c r="Q293" s="75">
        <v>361</v>
      </c>
      <c r="R293" s="79">
        <f t="shared" si="88"/>
        <v>5.5555555555555552E-2</v>
      </c>
      <c r="S293" s="76">
        <v>24</v>
      </c>
      <c r="T293" s="79">
        <f t="shared" si="89"/>
        <v>3.6934441366574329E-3</v>
      </c>
      <c r="U293" s="77">
        <f t="shared" si="90"/>
        <v>6113</v>
      </c>
      <c r="V293" s="79">
        <f t="shared" si="91"/>
        <v>0.94075100030778702</v>
      </c>
      <c r="W293" s="81">
        <v>6498</v>
      </c>
      <c r="X293" s="89">
        <v>45</v>
      </c>
      <c r="Y293" s="93">
        <f t="shared" si="92"/>
        <v>6.9092584062643942E-3</v>
      </c>
      <c r="Z293" s="89">
        <f t="shared" si="96"/>
        <v>6468</v>
      </c>
      <c r="AA293" s="93">
        <f t="shared" si="93"/>
        <v>0.99309074159373556</v>
      </c>
      <c r="AB293" s="97">
        <v>6513</v>
      </c>
      <c r="AC293" s="116">
        <v>61</v>
      </c>
      <c r="AD293" s="114">
        <f t="shared" si="94"/>
        <v>9.3500919681177193E-3</v>
      </c>
      <c r="AE293" s="113">
        <f t="shared" si="97"/>
        <v>6463</v>
      </c>
      <c r="AF293" s="114">
        <f t="shared" si="95"/>
        <v>0.99064990803188224</v>
      </c>
      <c r="AG293" s="117">
        <v>6524</v>
      </c>
    </row>
    <row r="294" spans="1:33" x14ac:dyDescent="0.2">
      <c r="A294" s="14" t="s">
        <v>275</v>
      </c>
      <c r="B294" s="4" t="s">
        <v>283</v>
      </c>
      <c r="C294" s="31">
        <v>2747</v>
      </c>
      <c r="D294" s="32">
        <f t="shared" si="80"/>
        <v>9.1162512859655528E-2</v>
      </c>
      <c r="E294" s="37">
        <v>200</v>
      </c>
      <c r="F294" s="32">
        <f t="shared" si="81"/>
        <v>6.6372415624066641E-3</v>
      </c>
      <c r="G294" s="33">
        <f t="shared" si="82"/>
        <v>27186</v>
      </c>
      <c r="H294" s="32">
        <f t="shared" si="83"/>
        <v>0.90220024557793776</v>
      </c>
      <c r="I294" s="38">
        <v>30133</v>
      </c>
      <c r="J294" s="47">
        <v>3064</v>
      </c>
      <c r="K294" s="48">
        <f t="shared" si="84"/>
        <v>9.993476842791911E-2</v>
      </c>
      <c r="L294" s="51">
        <v>464</v>
      </c>
      <c r="M294" s="48">
        <f t="shared" si="85"/>
        <v>1.5133724722765819E-2</v>
      </c>
      <c r="N294" s="49">
        <f t="shared" si="86"/>
        <v>27132</v>
      </c>
      <c r="O294" s="48">
        <f t="shared" si="87"/>
        <v>0.8849315068493151</v>
      </c>
      <c r="P294" s="52">
        <v>30660</v>
      </c>
      <c r="Q294" s="75">
        <v>3423</v>
      </c>
      <c r="R294" s="79">
        <f t="shared" si="88"/>
        <v>0.10978191148171905</v>
      </c>
      <c r="S294" s="76">
        <v>582</v>
      </c>
      <c r="T294" s="79">
        <f t="shared" si="89"/>
        <v>1.8665811417575368E-2</v>
      </c>
      <c r="U294" s="77">
        <f t="shared" si="90"/>
        <v>27175</v>
      </c>
      <c r="V294" s="79">
        <f t="shared" si="91"/>
        <v>0.8715522771007056</v>
      </c>
      <c r="W294" s="81">
        <v>31180</v>
      </c>
      <c r="X294" s="89">
        <v>812</v>
      </c>
      <c r="Y294" s="93">
        <f t="shared" si="92"/>
        <v>2.5508921839658204E-2</v>
      </c>
      <c r="Z294" s="89">
        <f t="shared" si="96"/>
        <v>31020</v>
      </c>
      <c r="AA294" s="93">
        <f t="shared" si="93"/>
        <v>0.97449107816034175</v>
      </c>
      <c r="AB294" s="97">
        <v>31832</v>
      </c>
      <c r="AC294" s="116">
        <v>1015</v>
      </c>
      <c r="AD294" s="114">
        <f t="shared" si="94"/>
        <v>3.1286603785216693E-2</v>
      </c>
      <c r="AE294" s="113">
        <f t="shared" si="97"/>
        <v>31427</v>
      </c>
      <c r="AF294" s="114">
        <f t="shared" si="95"/>
        <v>0.96871339621478325</v>
      </c>
      <c r="AG294" s="117">
        <v>32442</v>
      </c>
    </row>
    <row r="295" spans="1:33" x14ac:dyDescent="0.2">
      <c r="A295" s="14" t="s">
        <v>284</v>
      </c>
      <c r="B295" s="4" t="s">
        <v>285</v>
      </c>
      <c r="C295" s="31">
        <v>361</v>
      </c>
      <c r="D295" s="32">
        <f t="shared" si="80"/>
        <v>9.2897581060216158E-2</v>
      </c>
      <c r="E295" s="37">
        <v>5</v>
      </c>
      <c r="F295" s="32">
        <f t="shared" si="81"/>
        <v>1.2866700977869274E-3</v>
      </c>
      <c r="G295" s="33">
        <f t="shared" si="82"/>
        <v>3520</v>
      </c>
      <c r="H295" s="32">
        <f t="shared" si="83"/>
        <v>0.90581574884199689</v>
      </c>
      <c r="I295" s="38">
        <v>3886</v>
      </c>
      <c r="J295" s="47">
        <v>418</v>
      </c>
      <c r="K295" s="48">
        <f t="shared" si="84"/>
        <v>0.10518369401107197</v>
      </c>
      <c r="L295" s="51">
        <v>13</v>
      </c>
      <c r="M295" s="48">
        <f t="shared" si="85"/>
        <v>3.2712632108706594E-3</v>
      </c>
      <c r="N295" s="49">
        <f t="shared" si="86"/>
        <v>3543</v>
      </c>
      <c r="O295" s="48">
        <f t="shared" si="87"/>
        <v>0.89154504277805735</v>
      </c>
      <c r="P295" s="52">
        <v>3974</v>
      </c>
      <c r="Q295" s="75">
        <v>469</v>
      </c>
      <c r="R295" s="79">
        <f t="shared" si="88"/>
        <v>0.11804681600805436</v>
      </c>
      <c r="S295" s="76">
        <v>31</v>
      </c>
      <c r="T295" s="79">
        <f t="shared" si="89"/>
        <v>7.8026680090611629E-3</v>
      </c>
      <c r="U295" s="77">
        <f t="shared" si="90"/>
        <v>3473</v>
      </c>
      <c r="V295" s="79">
        <f t="shared" si="91"/>
        <v>0.87415051598288451</v>
      </c>
      <c r="W295" s="81">
        <v>3973</v>
      </c>
      <c r="X295" s="89">
        <v>54</v>
      </c>
      <c r="Y295" s="93">
        <f t="shared" si="92"/>
        <v>1.3412816691505217E-2</v>
      </c>
      <c r="Z295" s="89">
        <f t="shared" si="96"/>
        <v>3972</v>
      </c>
      <c r="AA295" s="93">
        <f t="shared" si="93"/>
        <v>0.98658718330849482</v>
      </c>
      <c r="AB295" s="97">
        <v>4026</v>
      </c>
      <c r="AC295" s="116">
        <v>70</v>
      </c>
      <c r="AD295" s="114">
        <f t="shared" si="94"/>
        <v>1.7318159327065808E-2</v>
      </c>
      <c r="AE295" s="113">
        <f t="shared" si="97"/>
        <v>3972</v>
      </c>
      <c r="AF295" s="114">
        <f t="shared" si="95"/>
        <v>0.98268184067293418</v>
      </c>
      <c r="AG295" s="117">
        <v>4042</v>
      </c>
    </row>
    <row r="296" spans="1:33" x14ac:dyDescent="0.2">
      <c r="A296" s="14" t="s">
        <v>284</v>
      </c>
      <c r="B296" s="4" t="s">
        <v>286</v>
      </c>
      <c r="C296" s="31">
        <v>91</v>
      </c>
      <c r="D296" s="32">
        <f t="shared" si="80"/>
        <v>6.6085693536673928E-2</v>
      </c>
      <c r="E296" s="37">
        <v>1</v>
      </c>
      <c r="F296" s="32">
        <f t="shared" si="81"/>
        <v>7.2621641249092229E-4</v>
      </c>
      <c r="G296" s="33">
        <f t="shared" si="82"/>
        <v>1285</v>
      </c>
      <c r="H296" s="32">
        <f t="shared" si="83"/>
        <v>0.93318809005083514</v>
      </c>
      <c r="I296" s="38">
        <v>1377</v>
      </c>
      <c r="J296" s="47">
        <v>106</v>
      </c>
      <c r="K296" s="48">
        <f t="shared" si="84"/>
        <v>7.4964639321074958E-2</v>
      </c>
      <c r="L296" s="51">
        <v>3</v>
      </c>
      <c r="M296" s="48">
        <f t="shared" si="85"/>
        <v>2.1216407355021216E-3</v>
      </c>
      <c r="N296" s="49">
        <f t="shared" si="86"/>
        <v>1305</v>
      </c>
      <c r="O296" s="48">
        <f t="shared" si="87"/>
        <v>0.92291371994342286</v>
      </c>
      <c r="P296" s="52">
        <v>1414</v>
      </c>
      <c r="Q296" s="75">
        <v>124</v>
      </c>
      <c r="R296" s="79">
        <f t="shared" si="88"/>
        <v>8.5694540428472701E-2</v>
      </c>
      <c r="S296" s="76">
        <v>5</v>
      </c>
      <c r="T296" s="79">
        <f t="shared" si="89"/>
        <v>3.4554250172771253E-3</v>
      </c>
      <c r="U296" s="77">
        <f t="shared" si="90"/>
        <v>1318</v>
      </c>
      <c r="V296" s="79">
        <f t="shared" si="91"/>
        <v>0.91085003455425018</v>
      </c>
      <c r="W296" s="81">
        <v>1447</v>
      </c>
      <c r="X296" s="89">
        <v>15</v>
      </c>
      <c r="Y296" s="93">
        <f t="shared" si="92"/>
        <v>1.0423905489923557E-2</v>
      </c>
      <c r="Z296" s="89">
        <f t="shared" si="96"/>
        <v>1424</v>
      </c>
      <c r="AA296" s="93">
        <f t="shared" si="93"/>
        <v>0.98957609451007644</v>
      </c>
      <c r="AB296" s="97">
        <v>1439</v>
      </c>
      <c r="AC296" s="116">
        <v>18</v>
      </c>
      <c r="AD296" s="114">
        <f t="shared" si="94"/>
        <v>1.2693935119887164E-2</v>
      </c>
      <c r="AE296" s="113">
        <f t="shared" si="97"/>
        <v>1400</v>
      </c>
      <c r="AF296" s="114">
        <f t="shared" si="95"/>
        <v>0.98730606488011285</v>
      </c>
      <c r="AG296" s="117">
        <v>1418</v>
      </c>
    </row>
    <row r="297" spans="1:33" x14ac:dyDescent="0.2">
      <c r="A297" s="14" t="s">
        <v>284</v>
      </c>
      <c r="B297" s="4" t="s">
        <v>287</v>
      </c>
      <c r="C297" s="31">
        <v>195</v>
      </c>
      <c r="D297" s="32">
        <f t="shared" si="80"/>
        <v>6.3955395211544766E-2</v>
      </c>
      <c r="E297" s="37">
        <v>1</v>
      </c>
      <c r="F297" s="32">
        <f t="shared" si="81"/>
        <v>3.2797638570022957E-4</v>
      </c>
      <c r="G297" s="33">
        <f t="shared" si="82"/>
        <v>2853</v>
      </c>
      <c r="H297" s="32">
        <f t="shared" si="83"/>
        <v>0.93571662840275505</v>
      </c>
      <c r="I297" s="38">
        <v>3049</v>
      </c>
      <c r="J297" s="47">
        <v>226</v>
      </c>
      <c r="K297" s="48">
        <f t="shared" si="84"/>
        <v>7.2343149807938545E-2</v>
      </c>
      <c r="L297" s="51">
        <v>7</v>
      </c>
      <c r="M297" s="48">
        <f t="shared" si="85"/>
        <v>2.2407170294494239E-3</v>
      </c>
      <c r="N297" s="49">
        <f t="shared" si="86"/>
        <v>2891</v>
      </c>
      <c r="O297" s="48">
        <f t="shared" si="87"/>
        <v>0.92541613316261206</v>
      </c>
      <c r="P297" s="52">
        <v>3124</v>
      </c>
      <c r="Q297" s="75">
        <v>256</v>
      </c>
      <c r="R297" s="79">
        <f t="shared" si="88"/>
        <v>8.1295649412511911E-2</v>
      </c>
      <c r="S297" s="76">
        <v>15</v>
      </c>
      <c r="T297" s="79">
        <f t="shared" si="89"/>
        <v>4.7634169577643699E-3</v>
      </c>
      <c r="U297" s="77">
        <f t="shared" si="90"/>
        <v>2878</v>
      </c>
      <c r="V297" s="79">
        <f t="shared" si="91"/>
        <v>0.91394093362972373</v>
      </c>
      <c r="W297" s="81">
        <v>3149</v>
      </c>
      <c r="X297" s="89">
        <v>31</v>
      </c>
      <c r="Y297" s="93">
        <f t="shared" si="92"/>
        <v>9.7392397109644993E-3</v>
      </c>
      <c r="Z297" s="89">
        <f t="shared" si="96"/>
        <v>3152</v>
      </c>
      <c r="AA297" s="93">
        <f t="shared" si="93"/>
        <v>0.99026076028903554</v>
      </c>
      <c r="AB297" s="97">
        <v>3183</v>
      </c>
      <c r="AC297" s="116">
        <v>46</v>
      </c>
      <c r="AD297" s="114">
        <f t="shared" si="94"/>
        <v>1.447906830343091E-2</v>
      </c>
      <c r="AE297" s="113">
        <f t="shared" si="97"/>
        <v>3131</v>
      </c>
      <c r="AF297" s="114">
        <f t="shared" si="95"/>
        <v>0.98552093169656907</v>
      </c>
      <c r="AG297" s="117">
        <v>3177</v>
      </c>
    </row>
    <row r="298" spans="1:33" x14ac:dyDescent="0.2">
      <c r="A298" s="14" t="s">
        <v>284</v>
      </c>
      <c r="B298" s="4" t="s">
        <v>288</v>
      </c>
      <c r="C298" s="31">
        <v>324</v>
      </c>
      <c r="D298" s="32">
        <f t="shared" si="80"/>
        <v>8.7733549959382609E-2</v>
      </c>
      <c r="E298" s="37">
        <v>3</v>
      </c>
      <c r="F298" s="32">
        <f t="shared" si="81"/>
        <v>8.1234768480909826E-4</v>
      </c>
      <c r="G298" s="33">
        <f t="shared" si="82"/>
        <v>3366</v>
      </c>
      <c r="H298" s="32">
        <f t="shared" si="83"/>
        <v>0.91145410235580826</v>
      </c>
      <c r="I298" s="38">
        <v>3693</v>
      </c>
      <c r="J298" s="47">
        <v>382</v>
      </c>
      <c r="K298" s="48">
        <f t="shared" si="84"/>
        <v>0.10170394036208733</v>
      </c>
      <c r="L298" s="51">
        <v>10</v>
      </c>
      <c r="M298" s="48">
        <f t="shared" si="85"/>
        <v>2.6624068157614484E-3</v>
      </c>
      <c r="N298" s="49">
        <f t="shared" si="86"/>
        <v>3364</v>
      </c>
      <c r="O298" s="48">
        <f t="shared" si="87"/>
        <v>0.89563365282215124</v>
      </c>
      <c r="P298" s="52">
        <v>3756</v>
      </c>
      <c r="Q298" s="75">
        <v>431</v>
      </c>
      <c r="R298" s="79">
        <f t="shared" si="88"/>
        <v>0.11408152461619905</v>
      </c>
      <c r="S298" s="76">
        <v>27</v>
      </c>
      <c r="T298" s="79">
        <f t="shared" si="89"/>
        <v>7.1466384330333508E-3</v>
      </c>
      <c r="U298" s="77">
        <f t="shared" si="90"/>
        <v>3320</v>
      </c>
      <c r="V298" s="79">
        <f t="shared" si="91"/>
        <v>0.87877183695076755</v>
      </c>
      <c r="W298" s="81">
        <v>3778</v>
      </c>
      <c r="X298" s="89">
        <v>45</v>
      </c>
      <c r="Y298" s="93">
        <f t="shared" si="92"/>
        <v>1.1817226890756302E-2</v>
      </c>
      <c r="Z298" s="89">
        <f t="shared" si="96"/>
        <v>3763</v>
      </c>
      <c r="AA298" s="93">
        <f t="shared" si="93"/>
        <v>0.98818277310924374</v>
      </c>
      <c r="AB298" s="97">
        <v>3808</v>
      </c>
      <c r="AC298" s="116">
        <v>72</v>
      </c>
      <c r="AD298" s="114">
        <f t="shared" si="94"/>
        <v>1.8803865238965788E-2</v>
      </c>
      <c r="AE298" s="113">
        <f t="shared" si="97"/>
        <v>3757</v>
      </c>
      <c r="AF298" s="114">
        <f t="shared" si="95"/>
        <v>0.98119613476103418</v>
      </c>
      <c r="AG298" s="117">
        <v>3829</v>
      </c>
    </row>
    <row r="299" spans="1:33" x14ac:dyDescent="0.2">
      <c r="A299" s="14" t="s">
        <v>284</v>
      </c>
      <c r="B299" s="4" t="s">
        <v>289</v>
      </c>
      <c r="C299" s="31">
        <v>164</v>
      </c>
      <c r="D299" s="32">
        <f t="shared" si="80"/>
        <v>6.7240672406724072E-2</v>
      </c>
      <c r="E299" s="37">
        <v>1</v>
      </c>
      <c r="F299" s="32">
        <f t="shared" si="81"/>
        <v>4.1000410004100039E-4</v>
      </c>
      <c r="G299" s="33">
        <f t="shared" si="82"/>
        <v>2274</v>
      </c>
      <c r="H299" s="32">
        <f t="shared" si="83"/>
        <v>0.93234932349323496</v>
      </c>
      <c r="I299" s="38">
        <v>2439</v>
      </c>
      <c r="J299" s="47">
        <v>185</v>
      </c>
      <c r="K299" s="48">
        <f t="shared" si="84"/>
        <v>7.5295075295075301E-2</v>
      </c>
      <c r="L299" s="51">
        <v>7</v>
      </c>
      <c r="M299" s="48">
        <f t="shared" si="85"/>
        <v>2.8490028490028491E-3</v>
      </c>
      <c r="N299" s="49">
        <f t="shared" si="86"/>
        <v>2265</v>
      </c>
      <c r="O299" s="48">
        <f t="shared" si="87"/>
        <v>0.9218559218559218</v>
      </c>
      <c r="P299" s="52">
        <v>2457</v>
      </c>
      <c r="Q299" s="75">
        <v>202</v>
      </c>
      <c r="R299" s="79">
        <f t="shared" si="88"/>
        <v>8.1814499797488865E-2</v>
      </c>
      <c r="S299" s="76">
        <v>13</v>
      </c>
      <c r="T299" s="79">
        <f t="shared" si="89"/>
        <v>5.2652895909275008E-3</v>
      </c>
      <c r="U299" s="77">
        <f t="shared" si="90"/>
        <v>2254</v>
      </c>
      <c r="V299" s="79">
        <f t="shared" si="91"/>
        <v>0.91292021061158368</v>
      </c>
      <c r="W299" s="81">
        <v>2469</v>
      </c>
      <c r="X299" s="89">
        <v>27</v>
      </c>
      <c r="Y299" s="93">
        <f t="shared" si="92"/>
        <v>1.0922330097087379E-2</v>
      </c>
      <c r="Z299" s="89">
        <f t="shared" si="96"/>
        <v>2445</v>
      </c>
      <c r="AA299" s="93">
        <f t="shared" si="93"/>
        <v>0.98907766990291257</v>
      </c>
      <c r="AB299" s="97">
        <v>2472</v>
      </c>
      <c r="AC299" s="116">
        <v>43</v>
      </c>
      <c r="AD299" s="114">
        <f t="shared" si="94"/>
        <v>1.7659137577002052E-2</v>
      </c>
      <c r="AE299" s="113">
        <f t="shared" si="97"/>
        <v>2392</v>
      </c>
      <c r="AF299" s="114">
        <f t="shared" si="95"/>
        <v>0.9823408624229979</v>
      </c>
      <c r="AG299" s="117">
        <v>2435</v>
      </c>
    </row>
    <row r="300" spans="1:33" x14ac:dyDescent="0.2">
      <c r="A300" s="14" t="s">
        <v>284</v>
      </c>
      <c r="B300" s="4" t="s">
        <v>290</v>
      </c>
      <c r="C300" s="31">
        <v>115</v>
      </c>
      <c r="D300" s="32">
        <f t="shared" si="80"/>
        <v>6.2875888463641338E-2</v>
      </c>
      <c r="E300" s="37">
        <v>2</v>
      </c>
      <c r="F300" s="32">
        <f t="shared" si="81"/>
        <v>1.0934937124111536E-3</v>
      </c>
      <c r="G300" s="33">
        <f t="shared" si="82"/>
        <v>1712</v>
      </c>
      <c r="H300" s="32">
        <f t="shared" si="83"/>
        <v>0.93603061782394748</v>
      </c>
      <c r="I300" s="38">
        <v>1829</v>
      </c>
      <c r="J300" s="47">
        <v>127</v>
      </c>
      <c r="K300" s="48">
        <f t="shared" si="84"/>
        <v>6.8169618894256573E-2</v>
      </c>
      <c r="L300" s="51">
        <v>4</v>
      </c>
      <c r="M300" s="48">
        <f t="shared" si="85"/>
        <v>2.1470746108427268E-3</v>
      </c>
      <c r="N300" s="49">
        <f t="shared" si="86"/>
        <v>1732</v>
      </c>
      <c r="O300" s="48">
        <f t="shared" si="87"/>
        <v>0.92968330649490072</v>
      </c>
      <c r="P300" s="52">
        <v>1863</v>
      </c>
      <c r="Q300" s="75">
        <v>142</v>
      </c>
      <c r="R300" s="79">
        <f t="shared" si="88"/>
        <v>7.6673866090712736E-2</v>
      </c>
      <c r="S300" s="76">
        <v>10</v>
      </c>
      <c r="T300" s="79">
        <f t="shared" si="89"/>
        <v>5.3995680345572351E-3</v>
      </c>
      <c r="U300" s="77">
        <f t="shared" si="90"/>
        <v>1700</v>
      </c>
      <c r="V300" s="79">
        <f t="shared" si="91"/>
        <v>0.91792656587472998</v>
      </c>
      <c r="W300" s="81">
        <v>1852</v>
      </c>
      <c r="X300" s="89">
        <v>15</v>
      </c>
      <c r="Y300" s="93">
        <f t="shared" si="92"/>
        <v>8.0472103004291841E-3</v>
      </c>
      <c r="Z300" s="89">
        <f t="shared" si="96"/>
        <v>1849</v>
      </c>
      <c r="AA300" s="93">
        <f t="shared" si="93"/>
        <v>0.99195278969957079</v>
      </c>
      <c r="AB300" s="97">
        <v>1864</v>
      </c>
      <c r="AC300" s="116">
        <v>18</v>
      </c>
      <c r="AD300" s="114">
        <f t="shared" si="94"/>
        <v>9.4986807387862793E-3</v>
      </c>
      <c r="AE300" s="113">
        <f t="shared" si="97"/>
        <v>1877</v>
      </c>
      <c r="AF300" s="114">
        <f t="shared" si="95"/>
        <v>0.99050131926121376</v>
      </c>
      <c r="AG300" s="117">
        <v>1895</v>
      </c>
    </row>
    <row r="301" spans="1:33" x14ac:dyDescent="0.2">
      <c r="A301" s="14" t="s">
        <v>284</v>
      </c>
      <c r="B301" s="4" t="s">
        <v>291</v>
      </c>
      <c r="C301" s="31">
        <v>183</v>
      </c>
      <c r="D301" s="32">
        <f t="shared" si="80"/>
        <v>5.0904033379694021E-2</v>
      </c>
      <c r="E301" s="37">
        <v>1</v>
      </c>
      <c r="F301" s="32">
        <f t="shared" si="81"/>
        <v>2.7816411682892909E-4</v>
      </c>
      <c r="G301" s="33">
        <f t="shared" si="82"/>
        <v>3411</v>
      </c>
      <c r="H301" s="32">
        <f t="shared" si="83"/>
        <v>0.94881780250347703</v>
      </c>
      <c r="I301" s="38">
        <v>3595</v>
      </c>
      <c r="J301" s="47">
        <v>222</v>
      </c>
      <c r="K301" s="48">
        <f t="shared" si="84"/>
        <v>6.1241379310344825E-2</v>
      </c>
      <c r="L301" s="51">
        <v>3</v>
      </c>
      <c r="M301" s="48">
        <f t="shared" si="85"/>
        <v>8.275862068965517E-4</v>
      </c>
      <c r="N301" s="49">
        <f t="shared" si="86"/>
        <v>3400</v>
      </c>
      <c r="O301" s="48">
        <f t="shared" si="87"/>
        <v>0.93793103448275861</v>
      </c>
      <c r="P301" s="52">
        <v>3625</v>
      </c>
      <c r="Q301" s="75">
        <v>259</v>
      </c>
      <c r="R301" s="79">
        <f t="shared" si="88"/>
        <v>7.1114772103239979E-2</v>
      </c>
      <c r="S301" s="76">
        <v>9</v>
      </c>
      <c r="T301" s="79">
        <f t="shared" si="89"/>
        <v>2.4711696869851728E-3</v>
      </c>
      <c r="U301" s="77">
        <f t="shared" si="90"/>
        <v>3374</v>
      </c>
      <c r="V301" s="79">
        <f t="shared" si="91"/>
        <v>0.92641405820977485</v>
      </c>
      <c r="W301" s="81">
        <v>3642</v>
      </c>
      <c r="X301" s="89">
        <v>17</v>
      </c>
      <c r="Y301" s="93">
        <f t="shared" si="92"/>
        <v>4.635942187073902E-3</v>
      </c>
      <c r="Z301" s="89">
        <f t="shared" si="96"/>
        <v>3650</v>
      </c>
      <c r="AA301" s="93">
        <f t="shared" si="93"/>
        <v>0.99536405781292614</v>
      </c>
      <c r="AB301" s="97">
        <v>3667</v>
      </c>
      <c r="AC301" s="116">
        <v>19</v>
      </c>
      <c r="AD301" s="114">
        <f t="shared" si="94"/>
        <v>5.2069060016442861E-3</v>
      </c>
      <c r="AE301" s="113">
        <f t="shared" si="97"/>
        <v>3630</v>
      </c>
      <c r="AF301" s="114">
        <f t="shared" si="95"/>
        <v>0.99479309399835569</v>
      </c>
      <c r="AG301" s="117">
        <v>3649</v>
      </c>
    </row>
    <row r="302" spans="1:33" x14ac:dyDescent="0.2">
      <c r="A302" s="14" t="s">
        <v>284</v>
      </c>
      <c r="B302" s="4" t="s">
        <v>292</v>
      </c>
      <c r="C302" s="31">
        <v>61</v>
      </c>
      <c r="D302" s="32">
        <f t="shared" si="80"/>
        <v>4.0612516644474038E-2</v>
      </c>
      <c r="E302" s="37">
        <v>2</v>
      </c>
      <c r="F302" s="32">
        <f t="shared" si="81"/>
        <v>1.3315579227696406E-3</v>
      </c>
      <c r="G302" s="33">
        <f t="shared" si="82"/>
        <v>1439</v>
      </c>
      <c r="H302" s="32">
        <f t="shared" si="83"/>
        <v>0.95805592543275631</v>
      </c>
      <c r="I302" s="38">
        <v>1502</v>
      </c>
      <c r="J302" s="47">
        <v>76</v>
      </c>
      <c r="K302" s="48">
        <f t="shared" si="84"/>
        <v>5.0264550264550262E-2</v>
      </c>
      <c r="L302" s="51">
        <v>4</v>
      </c>
      <c r="M302" s="48">
        <f t="shared" si="85"/>
        <v>2.6455026455026454E-3</v>
      </c>
      <c r="N302" s="49">
        <f t="shared" si="86"/>
        <v>1432</v>
      </c>
      <c r="O302" s="48">
        <f t="shared" si="87"/>
        <v>0.94708994708994709</v>
      </c>
      <c r="P302" s="52">
        <v>1512</v>
      </c>
      <c r="Q302" s="75">
        <v>77</v>
      </c>
      <c r="R302" s="79">
        <f t="shared" si="88"/>
        <v>5.085865257595773E-2</v>
      </c>
      <c r="S302" s="76">
        <v>7</v>
      </c>
      <c r="T302" s="79">
        <f t="shared" si="89"/>
        <v>4.623513870541612E-3</v>
      </c>
      <c r="U302" s="77">
        <f t="shared" si="90"/>
        <v>1430</v>
      </c>
      <c r="V302" s="79">
        <f t="shared" si="91"/>
        <v>0.94451783355350061</v>
      </c>
      <c r="W302" s="81">
        <v>1514</v>
      </c>
      <c r="X302" s="89">
        <v>7</v>
      </c>
      <c r="Y302" s="93">
        <f t="shared" si="92"/>
        <v>4.5190445448676569E-3</v>
      </c>
      <c r="Z302" s="89">
        <f t="shared" si="96"/>
        <v>1542</v>
      </c>
      <c r="AA302" s="93">
        <f t="shared" si="93"/>
        <v>0.99548095545513238</v>
      </c>
      <c r="AB302" s="97">
        <v>1549</v>
      </c>
      <c r="AC302" s="116">
        <v>6</v>
      </c>
      <c r="AD302" s="114">
        <f t="shared" si="94"/>
        <v>3.787878787878788E-3</v>
      </c>
      <c r="AE302" s="113">
        <f t="shared" si="97"/>
        <v>1578</v>
      </c>
      <c r="AF302" s="114">
        <f t="shared" si="95"/>
        <v>0.99621212121212122</v>
      </c>
      <c r="AG302" s="117">
        <v>1584</v>
      </c>
    </row>
    <row r="303" spans="1:33" x14ac:dyDescent="0.2">
      <c r="A303" s="14" t="s">
        <v>284</v>
      </c>
      <c r="B303" s="4" t="s">
        <v>293</v>
      </c>
      <c r="C303" s="31">
        <v>60</v>
      </c>
      <c r="D303" s="32">
        <f t="shared" si="80"/>
        <v>3.6742192284139621E-2</v>
      </c>
      <c r="E303" s="37"/>
      <c r="F303" s="32">
        <f t="shared" si="81"/>
        <v>0</v>
      </c>
      <c r="G303" s="33">
        <f t="shared" si="82"/>
        <v>1573</v>
      </c>
      <c r="H303" s="32">
        <f t="shared" si="83"/>
        <v>0.96325780771586034</v>
      </c>
      <c r="I303" s="38">
        <v>1633</v>
      </c>
      <c r="J303" s="47">
        <v>81</v>
      </c>
      <c r="K303" s="48">
        <f t="shared" si="84"/>
        <v>4.9693251533742329E-2</v>
      </c>
      <c r="L303" s="51">
        <v>6</v>
      </c>
      <c r="M303" s="48">
        <f t="shared" si="85"/>
        <v>3.6809815950920245E-3</v>
      </c>
      <c r="N303" s="49">
        <f t="shared" si="86"/>
        <v>1543</v>
      </c>
      <c r="O303" s="48">
        <f t="shared" si="87"/>
        <v>0.94662576687116562</v>
      </c>
      <c r="P303" s="52">
        <v>1630</v>
      </c>
      <c r="Q303" s="75">
        <v>81</v>
      </c>
      <c r="R303" s="79">
        <f t="shared" si="88"/>
        <v>4.9723756906077346E-2</v>
      </c>
      <c r="S303" s="76">
        <v>9</v>
      </c>
      <c r="T303" s="79">
        <f t="shared" si="89"/>
        <v>5.5248618784530384E-3</v>
      </c>
      <c r="U303" s="77">
        <f t="shared" si="90"/>
        <v>1539</v>
      </c>
      <c r="V303" s="79">
        <f t="shared" si="91"/>
        <v>0.94475138121546964</v>
      </c>
      <c r="W303" s="81">
        <v>1629</v>
      </c>
      <c r="X303" s="89">
        <v>7</v>
      </c>
      <c r="Y303" s="93">
        <f t="shared" si="92"/>
        <v>4.3050430504305041E-3</v>
      </c>
      <c r="Z303" s="89">
        <f t="shared" si="96"/>
        <v>1619</v>
      </c>
      <c r="AA303" s="93">
        <f t="shared" si="93"/>
        <v>0.99569495694956944</v>
      </c>
      <c r="AB303" s="97">
        <v>1626</v>
      </c>
      <c r="AC303" s="116">
        <v>15</v>
      </c>
      <c r="AD303" s="114">
        <f t="shared" si="94"/>
        <v>9.2764378478664197E-3</v>
      </c>
      <c r="AE303" s="113">
        <f t="shared" si="97"/>
        <v>1602</v>
      </c>
      <c r="AF303" s="114">
        <f t="shared" si="95"/>
        <v>0.99072356215213353</v>
      </c>
      <c r="AG303" s="117">
        <v>1617</v>
      </c>
    </row>
    <row r="304" spans="1:33" x14ac:dyDescent="0.2">
      <c r="A304" s="14" t="s">
        <v>284</v>
      </c>
      <c r="B304" s="4" t="s">
        <v>294</v>
      </c>
      <c r="C304" s="31">
        <v>371</v>
      </c>
      <c r="D304" s="32">
        <f t="shared" si="80"/>
        <v>8.1128362125519354E-2</v>
      </c>
      <c r="E304" s="37">
        <v>3</v>
      </c>
      <c r="F304" s="32">
        <f t="shared" si="81"/>
        <v>6.5602449158101901E-4</v>
      </c>
      <c r="G304" s="33">
        <f t="shared" si="82"/>
        <v>4199</v>
      </c>
      <c r="H304" s="32">
        <f t="shared" si="83"/>
        <v>0.91821561338289959</v>
      </c>
      <c r="I304" s="38">
        <v>4573</v>
      </c>
      <c r="J304" s="47">
        <v>440</v>
      </c>
      <c r="K304" s="48">
        <f t="shared" si="84"/>
        <v>9.5423986120147478E-2</v>
      </c>
      <c r="L304" s="51">
        <v>13</v>
      </c>
      <c r="M304" s="48">
        <f t="shared" si="85"/>
        <v>2.8193450444589027E-3</v>
      </c>
      <c r="N304" s="49">
        <f t="shared" si="86"/>
        <v>4158</v>
      </c>
      <c r="O304" s="48">
        <f t="shared" si="87"/>
        <v>0.90175666883539363</v>
      </c>
      <c r="P304" s="52">
        <v>4611</v>
      </c>
      <c r="Q304" s="75">
        <v>494</v>
      </c>
      <c r="R304" s="79">
        <f t="shared" si="88"/>
        <v>0.10533049040511727</v>
      </c>
      <c r="S304" s="76">
        <v>25</v>
      </c>
      <c r="T304" s="79">
        <f t="shared" si="89"/>
        <v>5.3304904051172707E-3</v>
      </c>
      <c r="U304" s="77">
        <f t="shared" si="90"/>
        <v>4171</v>
      </c>
      <c r="V304" s="79">
        <f t="shared" si="91"/>
        <v>0.88933901918976543</v>
      </c>
      <c r="W304" s="81">
        <v>4690</v>
      </c>
      <c r="X304" s="89">
        <v>51</v>
      </c>
      <c r="Y304" s="93">
        <f t="shared" si="92"/>
        <v>1.0638297872340425E-2</v>
      </c>
      <c r="Z304" s="89">
        <f t="shared" si="96"/>
        <v>4743</v>
      </c>
      <c r="AA304" s="93">
        <f t="shared" si="93"/>
        <v>0.98936170212765961</v>
      </c>
      <c r="AB304" s="97">
        <v>4794</v>
      </c>
      <c r="AC304" s="116">
        <v>70</v>
      </c>
      <c r="AD304" s="114">
        <f t="shared" si="94"/>
        <v>1.4504765851636967E-2</v>
      </c>
      <c r="AE304" s="113">
        <f t="shared" si="97"/>
        <v>4756</v>
      </c>
      <c r="AF304" s="114">
        <f t="shared" si="95"/>
        <v>0.98549523414836304</v>
      </c>
      <c r="AG304" s="117">
        <v>4826</v>
      </c>
    </row>
    <row r="305" spans="1:33" x14ac:dyDescent="0.2">
      <c r="A305" s="14" t="s">
        <v>284</v>
      </c>
      <c r="B305" s="4" t="s">
        <v>295</v>
      </c>
      <c r="C305" s="31">
        <v>176</v>
      </c>
      <c r="D305" s="32">
        <f t="shared" si="80"/>
        <v>4.3901222249937644E-2</v>
      </c>
      <c r="E305" s="37">
        <v>5</v>
      </c>
      <c r="F305" s="32">
        <f t="shared" si="81"/>
        <v>1.2471938139186831E-3</v>
      </c>
      <c r="G305" s="33">
        <f t="shared" si="82"/>
        <v>3828</v>
      </c>
      <c r="H305" s="32">
        <f t="shared" si="83"/>
        <v>0.95485158393614367</v>
      </c>
      <c r="I305" s="38">
        <v>4009</v>
      </c>
      <c r="J305" s="47">
        <v>189</v>
      </c>
      <c r="K305" s="48">
        <f t="shared" si="84"/>
        <v>4.6266829865361077E-2</v>
      </c>
      <c r="L305" s="51">
        <v>12</v>
      </c>
      <c r="M305" s="48">
        <f t="shared" si="85"/>
        <v>2.9375764993880048E-3</v>
      </c>
      <c r="N305" s="49">
        <f t="shared" si="86"/>
        <v>3884</v>
      </c>
      <c r="O305" s="48">
        <f t="shared" si="87"/>
        <v>0.9507955936352509</v>
      </c>
      <c r="P305" s="52">
        <v>4085</v>
      </c>
      <c r="Q305" s="75">
        <v>212</v>
      </c>
      <c r="R305" s="79">
        <f t="shared" si="88"/>
        <v>5.1871788597993636E-2</v>
      </c>
      <c r="S305" s="76">
        <v>19</v>
      </c>
      <c r="T305" s="79">
        <f t="shared" si="89"/>
        <v>4.6488867139711284E-3</v>
      </c>
      <c r="U305" s="77">
        <f t="shared" si="90"/>
        <v>3856</v>
      </c>
      <c r="V305" s="79">
        <f t="shared" si="91"/>
        <v>0.94347932468803519</v>
      </c>
      <c r="W305" s="81">
        <v>4087</v>
      </c>
      <c r="X305" s="89">
        <v>29</v>
      </c>
      <c r="Y305" s="93">
        <f t="shared" si="92"/>
        <v>7.1183112420225821E-3</v>
      </c>
      <c r="Z305" s="89">
        <f t="shared" si="96"/>
        <v>4045</v>
      </c>
      <c r="AA305" s="93">
        <f t="shared" si="93"/>
        <v>0.99288168875797744</v>
      </c>
      <c r="AB305" s="97">
        <v>4074</v>
      </c>
      <c r="AC305" s="116">
        <v>35</v>
      </c>
      <c r="AD305" s="114">
        <f t="shared" si="94"/>
        <v>8.5199610516066213E-3</v>
      </c>
      <c r="AE305" s="113">
        <f t="shared" si="97"/>
        <v>4073</v>
      </c>
      <c r="AF305" s="114">
        <f t="shared" si="95"/>
        <v>0.99148003894839343</v>
      </c>
      <c r="AG305" s="117">
        <v>4108</v>
      </c>
    </row>
    <row r="306" spans="1:33" x14ac:dyDescent="0.2">
      <c r="A306" s="14" t="s">
        <v>284</v>
      </c>
      <c r="B306" s="4" t="s">
        <v>296</v>
      </c>
      <c r="C306" s="31">
        <v>75</v>
      </c>
      <c r="D306" s="32">
        <f t="shared" si="80"/>
        <v>4.4510385756676561E-2</v>
      </c>
      <c r="E306" s="37">
        <v>1</v>
      </c>
      <c r="F306" s="32">
        <f t="shared" si="81"/>
        <v>5.9347181008902075E-4</v>
      </c>
      <c r="G306" s="33">
        <f t="shared" si="82"/>
        <v>1609</v>
      </c>
      <c r="H306" s="32">
        <f t="shared" si="83"/>
        <v>0.9548961424332344</v>
      </c>
      <c r="I306" s="38">
        <v>1685</v>
      </c>
      <c r="J306" s="47">
        <v>82</v>
      </c>
      <c r="K306" s="48">
        <f t="shared" si="84"/>
        <v>4.8122065727699531E-2</v>
      </c>
      <c r="L306" s="51">
        <v>6</v>
      </c>
      <c r="M306" s="48">
        <f t="shared" si="85"/>
        <v>3.5211267605633804E-3</v>
      </c>
      <c r="N306" s="49">
        <f t="shared" si="86"/>
        <v>1616</v>
      </c>
      <c r="O306" s="48">
        <f t="shared" si="87"/>
        <v>0.94835680751173712</v>
      </c>
      <c r="P306" s="52">
        <v>1704</v>
      </c>
      <c r="Q306" s="75">
        <v>109</v>
      </c>
      <c r="R306" s="79">
        <f t="shared" si="88"/>
        <v>6.5152420800956359E-2</v>
      </c>
      <c r="S306" s="76">
        <v>7</v>
      </c>
      <c r="T306" s="79">
        <f t="shared" si="89"/>
        <v>4.1841004184100415E-3</v>
      </c>
      <c r="U306" s="77">
        <f t="shared" si="90"/>
        <v>1557</v>
      </c>
      <c r="V306" s="79">
        <f t="shared" si="91"/>
        <v>0.9306634787806336</v>
      </c>
      <c r="W306" s="81">
        <v>1673</v>
      </c>
      <c r="X306" s="89">
        <v>9</v>
      </c>
      <c r="Y306" s="93">
        <f t="shared" si="92"/>
        <v>5.3097345132743362E-3</v>
      </c>
      <c r="Z306" s="89">
        <f t="shared" si="96"/>
        <v>1686</v>
      </c>
      <c r="AA306" s="93">
        <f t="shared" si="93"/>
        <v>0.99469026548672568</v>
      </c>
      <c r="AB306" s="97">
        <v>1695</v>
      </c>
      <c r="AC306" s="116">
        <v>14</v>
      </c>
      <c r="AD306" s="114">
        <f t="shared" si="94"/>
        <v>8.3184789067142009E-3</v>
      </c>
      <c r="AE306" s="113">
        <f t="shared" si="97"/>
        <v>1669</v>
      </c>
      <c r="AF306" s="114">
        <f t="shared" si="95"/>
        <v>0.99168152109328578</v>
      </c>
      <c r="AG306" s="117">
        <v>1683</v>
      </c>
    </row>
    <row r="307" spans="1:33" x14ac:dyDescent="0.2">
      <c r="A307" s="14" t="s">
        <v>284</v>
      </c>
      <c r="B307" s="4" t="s">
        <v>297</v>
      </c>
      <c r="C307" s="31">
        <v>6790</v>
      </c>
      <c r="D307" s="32">
        <f t="shared" si="80"/>
        <v>0.13460737862537914</v>
      </c>
      <c r="E307" s="37">
        <v>177</v>
      </c>
      <c r="F307" s="32">
        <f t="shared" si="81"/>
        <v>3.5089110481137126E-3</v>
      </c>
      <c r="G307" s="33">
        <f t="shared" si="82"/>
        <v>43476</v>
      </c>
      <c r="H307" s="32">
        <f t="shared" si="83"/>
        <v>0.86188371032650712</v>
      </c>
      <c r="I307" s="38">
        <v>50443</v>
      </c>
      <c r="J307" s="47">
        <v>7741</v>
      </c>
      <c r="K307" s="48">
        <f t="shared" si="84"/>
        <v>0.15002228725362896</v>
      </c>
      <c r="L307" s="51">
        <v>514</v>
      </c>
      <c r="M307" s="48">
        <f t="shared" si="85"/>
        <v>9.9614333611116497E-3</v>
      </c>
      <c r="N307" s="49">
        <f t="shared" si="86"/>
        <v>43344</v>
      </c>
      <c r="O307" s="48">
        <f t="shared" si="87"/>
        <v>0.84001627938525936</v>
      </c>
      <c r="P307" s="52">
        <v>51599</v>
      </c>
      <c r="Q307" s="75">
        <v>8914</v>
      </c>
      <c r="R307" s="79">
        <f t="shared" si="88"/>
        <v>0.16961924152760072</v>
      </c>
      <c r="S307" s="76">
        <v>865</v>
      </c>
      <c r="T307" s="79">
        <f t="shared" si="89"/>
        <v>1.6459574144197287E-2</v>
      </c>
      <c r="U307" s="77">
        <f t="shared" si="90"/>
        <v>42774</v>
      </c>
      <c r="V307" s="79">
        <f t="shared" si="91"/>
        <v>0.81392118432820204</v>
      </c>
      <c r="W307" s="81">
        <v>52553</v>
      </c>
      <c r="X307" s="89">
        <v>1330</v>
      </c>
      <c r="Y307" s="93">
        <f t="shared" si="92"/>
        <v>2.4686316727299724E-2</v>
      </c>
      <c r="Z307" s="89">
        <f t="shared" si="96"/>
        <v>52546</v>
      </c>
      <c r="AA307" s="93">
        <f t="shared" si="93"/>
        <v>0.97531368327270029</v>
      </c>
      <c r="AB307" s="97">
        <v>53876</v>
      </c>
      <c r="AC307" s="116">
        <v>1800</v>
      </c>
      <c r="AD307" s="114">
        <f t="shared" si="94"/>
        <v>3.2832935081991137E-2</v>
      </c>
      <c r="AE307" s="113">
        <f t="shared" si="97"/>
        <v>53023</v>
      </c>
      <c r="AF307" s="114">
        <f t="shared" si="95"/>
        <v>0.96716706491800886</v>
      </c>
      <c r="AG307" s="117">
        <v>54823</v>
      </c>
    </row>
    <row r="308" spans="1:33" x14ac:dyDescent="0.2">
      <c r="A308" s="14" t="s">
        <v>284</v>
      </c>
      <c r="B308" s="4" t="s">
        <v>298</v>
      </c>
      <c r="C308" s="31">
        <v>553</v>
      </c>
      <c r="D308" s="32">
        <f t="shared" si="80"/>
        <v>7.7668539325842695E-2</v>
      </c>
      <c r="E308" s="37">
        <v>13</v>
      </c>
      <c r="F308" s="32">
        <f t="shared" si="81"/>
        <v>1.8258426966292136E-3</v>
      </c>
      <c r="G308" s="33">
        <f t="shared" si="82"/>
        <v>6554</v>
      </c>
      <c r="H308" s="32">
        <f t="shared" si="83"/>
        <v>0.92050561797752806</v>
      </c>
      <c r="I308" s="38">
        <v>7120</v>
      </c>
      <c r="J308" s="47">
        <v>606</v>
      </c>
      <c r="K308" s="48">
        <f t="shared" si="84"/>
        <v>8.4166666666666667E-2</v>
      </c>
      <c r="L308" s="51">
        <v>48</v>
      </c>
      <c r="M308" s="48">
        <f t="shared" si="85"/>
        <v>6.6666666666666671E-3</v>
      </c>
      <c r="N308" s="49">
        <f t="shared" si="86"/>
        <v>6546</v>
      </c>
      <c r="O308" s="48">
        <f t="shared" si="87"/>
        <v>0.90916666666666668</v>
      </c>
      <c r="P308" s="52">
        <v>7200</v>
      </c>
      <c r="Q308" s="75">
        <v>567</v>
      </c>
      <c r="R308" s="79">
        <f t="shared" si="88"/>
        <v>7.9234209055338178E-2</v>
      </c>
      <c r="S308" s="76">
        <v>180</v>
      </c>
      <c r="T308" s="79">
        <f t="shared" si="89"/>
        <v>2.5153717160424818E-2</v>
      </c>
      <c r="U308" s="77">
        <f t="shared" si="90"/>
        <v>6409</v>
      </c>
      <c r="V308" s="79">
        <f t="shared" si="91"/>
        <v>0.89561207378423702</v>
      </c>
      <c r="W308" s="81">
        <v>7156</v>
      </c>
      <c r="X308" s="89">
        <v>213</v>
      </c>
      <c r="Y308" s="93">
        <f t="shared" si="92"/>
        <v>2.9636844302212327E-2</v>
      </c>
      <c r="Z308" s="89">
        <f t="shared" si="96"/>
        <v>6974</v>
      </c>
      <c r="AA308" s="93">
        <f t="shared" si="93"/>
        <v>0.97036315569778764</v>
      </c>
      <c r="AB308" s="97">
        <v>7187</v>
      </c>
      <c r="AC308" s="116">
        <v>252</v>
      </c>
      <c r="AD308" s="114">
        <f t="shared" si="94"/>
        <v>3.4572643709699549E-2</v>
      </c>
      <c r="AE308" s="113">
        <f t="shared" si="97"/>
        <v>7037</v>
      </c>
      <c r="AF308" s="114">
        <f t="shared" si="95"/>
        <v>0.96542735629030041</v>
      </c>
      <c r="AG308" s="117">
        <v>7289</v>
      </c>
    </row>
    <row r="309" spans="1:33" x14ac:dyDescent="0.2">
      <c r="A309" s="14" t="s">
        <v>284</v>
      </c>
      <c r="B309" s="4" t="s">
        <v>299</v>
      </c>
      <c r="C309" s="31">
        <v>3340</v>
      </c>
      <c r="D309" s="32">
        <f t="shared" si="80"/>
        <v>9.0026954177897578E-2</v>
      </c>
      <c r="E309" s="37">
        <v>96</v>
      </c>
      <c r="F309" s="32">
        <f t="shared" si="81"/>
        <v>2.5876010781671157E-3</v>
      </c>
      <c r="G309" s="33">
        <f t="shared" si="82"/>
        <v>33664</v>
      </c>
      <c r="H309" s="32">
        <f t="shared" si="83"/>
        <v>0.90738544474393534</v>
      </c>
      <c r="I309" s="38">
        <v>37100</v>
      </c>
      <c r="J309" s="47">
        <v>3881</v>
      </c>
      <c r="K309" s="48">
        <f t="shared" si="84"/>
        <v>0.10278888682893238</v>
      </c>
      <c r="L309" s="51">
        <v>242</v>
      </c>
      <c r="M309" s="48">
        <f t="shared" si="85"/>
        <v>6.4094075270810713E-3</v>
      </c>
      <c r="N309" s="49">
        <f t="shared" si="86"/>
        <v>33634</v>
      </c>
      <c r="O309" s="48">
        <f t="shared" si="87"/>
        <v>0.89080170564398653</v>
      </c>
      <c r="P309" s="52">
        <v>37757</v>
      </c>
      <c r="Q309" s="75">
        <v>4474</v>
      </c>
      <c r="R309" s="79">
        <f t="shared" si="88"/>
        <v>0.11726162394506474</v>
      </c>
      <c r="S309" s="76">
        <v>448</v>
      </c>
      <c r="T309" s="79">
        <f t="shared" si="89"/>
        <v>1.1741888137547833E-2</v>
      </c>
      <c r="U309" s="77">
        <f t="shared" si="90"/>
        <v>33232</v>
      </c>
      <c r="V309" s="79">
        <f t="shared" si="91"/>
        <v>0.87099648791738749</v>
      </c>
      <c r="W309" s="81">
        <v>38154</v>
      </c>
      <c r="X309" s="89">
        <v>623</v>
      </c>
      <c r="Y309" s="93">
        <f t="shared" si="92"/>
        <v>1.6058770460110838E-2</v>
      </c>
      <c r="Z309" s="89">
        <f t="shared" si="96"/>
        <v>38172</v>
      </c>
      <c r="AA309" s="93">
        <f t="shared" si="93"/>
        <v>0.98394122953988916</v>
      </c>
      <c r="AB309" s="97">
        <v>38795</v>
      </c>
      <c r="AC309" s="116">
        <v>849</v>
      </c>
      <c r="AD309" s="114">
        <f t="shared" si="94"/>
        <v>2.167475108501404E-2</v>
      </c>
      <c r="AE309" s="113">
        <f t="shared" si="97"/>
        <v>38321</v>
      </c>
      <c r="AF309" s="114">
        <f t="shared" si="95"/>
        <v>0.97832524891498596</v>
      </c>
      <c r="AG309" s="117">
        <v>39170</v>
      </c>
    </row>
    <row r="310" spans="1:33" x14ac:dyDescent="0.2">
      <c r="A310" s="14" t="s">
        <v>300</v>
      </c>
      <c r="B310" s="4" t="s">
        <v>301</v>
      </c>
      <c r="C310" s="31">
        <v>287</v>
      </c>
      <c r="D310" s="32">
        <f t="shared" si="80"/>
        <v>7.6370409792442792E-2</v>
      </c>
      <c r="E310" s="37">
        <v>2</v>
      </c>
      <c r="F310" s="32">
        <f t="shared" si="81"/>
        <v>5.3219797764768491E-4</v>
      </c>
      <c r="G310" s="33">
        <f t="shared" si="82"/>
        <v>3469</v>
      </c>
      <c r="H310" s="32">
        <f t="shared" si="83"/>
        <v>0.9230973922299095</v>
      </c>
      <c r="I310" s="38">
        <v>3758</v>
      </c>
      <c r="J310" s="47">
        <v>345</v>
      </c>
      <c r="K310" s="48">
        <f t="shared" si="84"/>
        <v>9.0432503276539969E-2</v>
      </c>
      <c r="L310" s="51">
        <v>23</v>
      </c>
      <c r="M310" s="48">
        <f t="shared" si="85"/>
        <v>6.0288335517693315E-3</v>
      </c>
      <c r="N310" s="49">
        <f t="shared" si="86"/>
        <v>3447</v>
      </c>
      <c r="O310" s="48">
        <f t="shared" si="87"/>
        <v>0.90353866317169074</v>
      </c>
      <c r="P310" s="52">
        <v>3815</v>
      </c>
      <c r="Q310" s="75">
        <v>386</v>
      </c>
      <c r="R310" s="79">
        <f t="shared" si="88"/>
        <v>0.10094142259414227</v>
      </c>
      <c r="S310" s="76">
        <v>34</v>
      </c>
      <c r="T310" s="79">
        <f t="shared" si="89"/>
        <v>8.8912133891213396E-3</v>
      </c>
      <c r="U310" s="77">
        <f t="shared" si="90"/>
        <v>3404</v>
      </c>
      <c r="V310" s="79">
        <f t="shared" si="91"/>
        <v>0.89016736401673635</v>
      </c>
      <c r="W310" s="81">
        <v>3824</v>
      </c>
      <c r="X310" s="89">
        <v>59</v>
      </c>
      <c r="Y310" s="93">
        <f t="shared" si="92"/>
        <v>1.5600211528291909E-2</v>
      </c>
      <c r="Z310" s="89">
        <f t="shared" si="96"/>
        <v>3723</v>
      </c>
      <c r="AA310" s="93">
        <f t="shared" si="93"/>
        <v>0.98439978847170806</v>
      </c>
      <c r="AB310" s="97">
        <v>3782</v>
      </c>
      <c r="AC310" s="116">
        <v>94</v>
      </c>
      <c r="AD310" s="114">
        <f t="shared" si="94"/>
        <v>2.4562320355369743E-2</v>
      </c>
      <c r="AE310" s="113">
        <f t="shared" si="97"/>
        <v>3733</v>
      </c>
      <c r="AF310" s="114">
        <f t="shared" si="95"/>
        <v>0.97543767964463024</v>
      </c>
      <c r="AG310" s="117">
        <v>3827</v>
      </c>
    </row>
    <row r="311" spans="1:33" x14ac:dyDescent="0.2">
      <c r="A311" s="14" t="s">
        <v>300</v>
      </c>
      <c r="B311" s="4" t="s">
        <v>302</v>
      </c>
      <c r="C311" s="31">
        <v>123</v>
      </c>
      <c r="D311" s="32">
        <f t="shared" si="80"/>
        <v>6.7066521264994544E-2</v>
      </c>
      <c r="E311" s="37">
        <v>4</v>
      </c>
      <c r="F311" s="32">
        <f t="shared" si="81"/>
        <v>2.1810250817884407E-3</v>
      </c>
      <c r="G311" s="33">
        <f t="shared" si="82"/>
        <v>1707</v>
      </c>
      <c r="H311" s="32">
        <f t="shared" si="83"/>
        <v>0.93075245365321702</v>
      </c>
      <c r="I311" s="38">
        <v>1834</v>
      </c>
      <c r="J311" s="47">
        <v>140</v>
      </c>
      <c r="K311" s="48">
        <f t="shared" si="84"/>
        <v>7.662835249042145E-2</v>
      </c>
      <c r="L311" s="51">
        <v>7</v>
      </c>
      <c r="M311" s="48">
        <f t="shared" si="85"/>
        <v>3.8314176245210726E-3</v>
      </c>
      <c r="N311" s="49">
        <f t="shared" si="86"/>
        <v>1680</v>
      </c>
      <c r="O311" s="48">
        <f t="shared" si="87"/>
        <v>0.91954022988505746</v>
      </c>
      <c r="P311" s="52">
        <v>1827</v>
      </c>
      <c r="Q311" s="75">
        <v>143</v>
      </c>
      <c r="R311" s="79">
        <f t="shared" si="88"/>
        <v>7.8184800437397478E-2</v>
      </c>
      <c r="S311" s="76">
        <v>14</v>
      </c>
      <c r="T311" s="79">
        <f t="shared" si="89"/>
        <v>7.654455986878075E-3</v>
      </c>
      <c r="U311" s="77">
        <f t="shared" si="90"/>
        <v>1672</v>
      </c>
      <c r="V311" s="79">
        <f t="shared" si="91"/>
        <v>0.91416074357572441</v>
      </c>
      <c r="W311" s="81">
        <v>1829</v>
      </c>
      <c r="X311" s="89">
        <v>28</v>
      </c>
      <c r="Y311" s="93">
        <f t="shared" si="92"/>
        <v>1.5275504637206765E-2</v>
      </c>
      <c r="Z311" s="89">
        <f t="shared" si="96"/>
        <v>1805</v>
      </c>
      <c r="AA311" s="93">
        <f t="shared" si="93"/>
        <v>0.98472449536279327</v>
      </c>
      <c r="AB311" s="97">
        <v>1833</v>
      </c>
      <c r="AC311" s="116">
        <v>27</v>
      </c>
      <c r="AD311" s="114">
        <f t="shared" si="94"/>
        <v>1.4778325123152709E-2</v>
      </c>
      <c r="AE311" s="113">
        <f t="shared" si="97"/>
        <v>1800</v>
      </c>
      <c r="AF311" s="114">
        <f t="shared" si="95"/>
        <v>0.98522167487684731</v>
      </c>
      <c r="AG311" s="117">
        <v>1827</v>
      </c>
    </row>
    <row r="312" spans="1:33" x14ac:dyDescent="0.2">
      <c r="A312" s="14" t="s">
        <v>300</v>
      </c>
      <c r="B312" s="4" t="s">
        <v>303</v>
      </c>
      <c r="C312" s="31">
        <v>176</v>
      </c>
      <c r="D312" s="32">
        <f t="shared" si="80"/>
        <v>5.8569051580698833E-2</v>
      </c>
      <c r="E312" s="37">
        <v>2</v>
      </c>
      <c r="F312" s="32">
        <f t="shared" si="81"/>
        <v>6.6555740432612314E-4</v>
      </c>
      <c r="G312" s="33">
        <f t="shared" si="82"/>
        <v>2827</v>
      </c>
      <c r="H312" s="32">
        <f t="shared" si="83"/>
        <v>0.94076539101497503</v>
      </c>
      <c r="I312" s="38">
        <v>3005</v>
      </c>
      <c r="J312" s="47">
        <v>197</v>
      </c>
      <c r="K312" s="48">
        <f t="shared" si="84"/>
        <v>6.5842245989304812E-2</v>
      </c>
      <c r="L312" s="51">
        <v>17</v>
      </c>
      <c r="M312" s="48">
        <f t="shared" si="85"/>
        <v>5.681818181818182E-3</v>
      </c>
      <c r="N312" s="49">
        <f t="shared" si="86"/>
        <v>2778</v>
      </c>
      <c r="O312" s="48">
        <f t="shared" si="87"/>
        <v>0.928475935828877</v>
      </c>
      <c r="P312" s="52">
        <v>2992</v>
      </c>
      <c r="Q312" s="75">
        <v>232</v>
      </c>
      <c r="R312" s="79">
        <f t="shared" si="88"/>
        <v>7.761793241886919E-2</v>
      </c>
      <c r="S312" s="76">
        <v>11</v>
      </c>
      <c r="T312" s="79">
        <f t="shared" si="89"/>
        <v>3.6801605888256944E-3</v>
      </c>
      <c r="U312" s="77">
        <f t="shared" si="90"/>
        <v>2746</v>
      </c>
      <c r="V312" s="79">
        <f t="shared" si="91"/>
        <v>0.91870190699230514</v>
      </c>
      <c r="W312" s="81">
        <v>2989</v>
      </c>
      <c r="X312" s="89">
        <v>14</v>
      </c>
      <c r="Y312" s="93">
        <f t="shared" si="92"/>
        <v>4.6357615894039739E-3</v>
      </c>
      <c r="Z312" s="89">
        <f t="shared" si="96"/>
        <v>3006</v>
      </c>
      <c r="AA312" s="93">
        <f t="shared" si="93"/>
        <v>0.99536423841059607</v>
      </c>
      <c r="AB312" s="97">
        <v>3020</v>
      </c>
      <c r="AC312" s="116">
        <v>25</v>
      </c>
      <c r="AD312" s="114">
        <f t="shared" si="94"/>
        <v>8.3250083250083259E-3</v>
      </c>
      <c r="AE312" s="113">
        <f t="shared" si="97"/>
        <v>2978</v>
      </c>
      <c r="AF312" s="114">
        <f t="shared" si="95"/>
        <v>0.99167499167499162</v>
      </c>
      <c r="AG312" s="117">
        <v>3003</v>
      </c>
    </row>
    <row r="313" spans="1:33" x14ac:dyDescent="0.2">
      <c r="A313" s="14" t="s">
        <v>300</v>
      </c>
      <c r="B313" s="4" t="s">
        <v>304</v>
      </c>
      <c r="C313" s="31">
        <v>111</v>
      </c>
      <c r="D313" s="32">
        <f t="shared" si="80"/>
        <v>5.1175656984785614E-2</v>
      </c>
      <c r="E313" s="37">
        <v>1</v>
      </c>
      <c r="F313" s="32">
        <f t="shared" si="81"/>
        <v>4.6104195481788842E-4</v>
      </c>
      <c r="G313" s="33">
        <f t="shared" si="82"/>
        <v>2057</v>
      </c>
      <c r="H313" s="32">
        <f t="shared" si="83"/>
        <v>0.94836330106039646</v>
      </c>
      <c r="I313" s="38">
        <v>2169</v>
      </c>
      <c r="J313" s="47">
        <v>121</v>
      </c>
      <c r="K313" s="48">
        <f t="shared" si="84"/>
        <v>5.6305258259655655E-2</v>
      </c>
      <c r="L313" s="51">
        <v>3</v>
      </c>
      <c r="M313" s="48">
        <f t="shared" si="85"/>
        <v>1.3959981386691485E-3</v>
      </c>
      <c r="N313" s="49">
        <f t="shared" si="86"/>
        <v>2025</v>
      </c>
      <c r="O313" s="48">
        <f t="shared" si="87"/>
        <v>0.9422987436016752</v>
      </c>
      <c r="P313" s="52">
        <v>2149</v>
      </c>
      <c r="Q313" s="75">
        <v>150</v>
      </c>
      <c r="R313" s="79">
        <f t="shared" si="88"/>
        <v>6.9897483690587139E-2</v>
      </c>
      <c r="S313" s="76">
        <v>7</v>
      </c>
      <c r="T313" s="79">
        <f t="shared" si="89"/>
        <v>3.2618825722273998E-3</v>
      </c>
      <c r="U313" s="77">
        <f t="shared" si="90"/>
        <v>1989</v>
      </c>
      <c r="V313" s="79">
        <f t="shared" si="91"/>
        <v>0.9268406337371855</v>
      </c>
      <c r="W313" s="81">
        <v>2146</v>
      </c>
      <c r="X313" s="89">
        <v>16</v>
      </c>
      <c r="Y313" s="93">
        <f t="shared" si="92"/>
        <v>7.4976569821930648E-3</v>
      </c>
      <c r="Z313" s="89">
        <f t="shared" si="96"/>
        <v>2118</v>
      </c>
      <c r="AA313" s="93">
        <f t="shared" si="93"/>
        <v>0.99250234301780693</v>
      </c>
      <c r="AB313" s="97">
        <v>2134</v>
      </c>
      <c r="AC313" s="116">
        <v>26</v>
      </c>
      <c r="AD313" s="114">
        <f t="shared" si="94"/>
        <v>1.2098650535132619E-2</v>
      </c>
      <c r="AE313" s="113">
        <f t="shared" si="97"/>
        <v>2123</v>
      </c>
      <c r="AF313" s="114">
        <f t="shared" si="95"/>
        <v>0.98790134946486741</v>
      </c>
      <c r="AG313" s="117">
        <v>2149</v>
      </c>
    </row>
    <row r="314" spans="1:33" x14ac:dyDescent="0.2">
      <c r="A314" s="14" t="s">
        <v>300</v>
      </c>
      <c r="B314" s="4" t="s">
        <v>305</v>
      </c>
      <c r="C314" s="31">
        <v>775</v>
      </c>
      <c r="D314" s="32">
        <f t="shared" si="80"/>
        <v>8.2499467745369384E-2</v>
      </c>
      <c r="E314" s="37">
        <v>9</v>
      </c>
      <c r="F314" s="32">
        <f t="shared" si="81"/>
        <v>9.5805833510751543E-4</v>
      </c>
      <c r="G314" s="33">
        <f t="shared" si="82"/>
        <v>8610</v>
      </c>
      <c r="H314" s="32">
        <f t="shared" si="83"/>
        <v>0.91654247391952315</v>
      </c>
      <c r="I314" s="38">
        <v>9394</v>
      </c>
      <c r="J314" s="47">
        <v>903</v>
      </c>
      <c r="K314" s="48">
        <f t="shared" si="84"/>
        <v>9.466401090261034E-2</v>
      </c>
      <c r="L314" s="51">
        <v>31</v>
      </c>
      <c r="M314" s="48">
        <f t="shared" si="85"/>
        <v>3.2498165426145297E-3</v>
      </c>
      <c r="N314" s="49">
        <f t="shared" si="86"/>
        <v>8605</v>
      </c>
      <c r="O314" s="48">
        <f t="shared" si="87"/>
        <v>0.90208617255477508</v>
      </c>
      <c r="P314" s="52">
        <v>9539</v>
      </c>
      <c r="Q314" s="75">
        <v>1093</v>
      </c>
      <c r="R314" s="79">
        <f t="shared" si="88"/>
        <v>0.11405614108316811</v>
      </c>
      <c r="S314" s="76">
        <v>68</v>
      </c>
      <c r="T314" s="79">
        <f t="shared" si="89"/>
        <v>7.0958989877908793E-3</v>
      </c>
      <c r="U314" s="77">
        <f t="shared" si="90"/>
        <v>8422</v>
      </c>
      <c r="V314" s="79">
        <f t="shared" si="91"/>
        <v>0.87884795992904097</v>
      </c>
      <c r="W314" s="81">
        <v>9583</v>
      </c>
      <c r="X314" s="89">
        <v>150</v>
      </c>
      <c r="Y314" s="93">
        <f t="shared" si="92"/>
        <v>1.5767896562598551E-2</v>
      </c>
      <c r="Z314" s="89">
        <f t="shared" si="96"/>
        <v>9363</v>
      </c>
      <c r="AA314" s="93">
        <f t="shared" si="93"/>
        <v>0.98423210343740142</v>
      </c>
      <c r="AB314" s="97">
        <v>9513</v>
      </c>
      <c r="AC314" s="116">
        <v>195</v>
      </c>
      <c r="AD314" s="114">
        <f t="shared" si="94"/>
        <v>2.0431684828164293E-2</v>
      </c>
      <c r="AE314" s="113">
        <f t="shared" si="97"/>
        <v>9349</v>
      </c>
      <c r="AF314" s="114">
        <f t="shared" si="95"/>
        <v>0.97956831517183574</v>
      </c>
      <c r="AG314" s="117">
        <v>9544</v>
      </c>
    </row>
    <row r="315" spans="1:33" x14ac:dyDescent="0.2">
      <c r="A315" s="14" t="s">
        <v>300</v>
      </c>
      <c r="B315" s="4" t="s">
        <v>306</v>
      </c>
      <c r="C315" s="31">
        <v>169</v>
      </c>
      <c r="D315" s="32">
        <f t="shared" si="80"/>
        <v>6.3012677106636841E-2</v>
      </c>
      <c r="E315" s="37">
        <v>6</v>
      </c>
      <c r="F315" s="32">
        <f t="shared" si="81"/>
        <v>2.2371364653243847E-3</v>
      </c>
      <c r="G315" s="33">
        <f t="shared" si="82"/>
        <v>2507</v>
      </c>
      <c r="H315" s="32">
        <f t="shared" si="83"/>
        <v>0.93475018642803875</v>
      </c>
      <c r="I315" s="38">
        <v>2682</v>
      </c>
      <c r="J315" s="47">
        <v>197</v>
      </c>
      <c r="K315" s="48">
        <f t="shared" si="84"/>
        <v>7.2586588061901255E-2</v>
      </c>
      <c r="L315" s="51">
        <v>12</v>
      </c>
      <c r="M315" s="48">
        <f t="shared" si="85"/>
        <v>4.4215180545320561E-3</v>
      </c>
      <c r="N315" s="49">
        <f t="shared" si="86"/>
        <v>2505</v>
      </c>
      <c r="O315" s="48">
        <f t="shared" si="87"/>
        <v>0.92299189388356673</v>
      </c>
      <c r="P315" s="52">
        <v>2714</v>
      </c>
      <c r="Q315" s="75">
        <v>228</v>
      </c>
      <c r="R315" s="79">
        <f t="shared" si="88"/>
        <v>8.38235294117647E-2</v>
      </c>
      <c r="S315" s="76">
        <v>32</v>
      </c>
      <c r="T315" s="79">
        <f t="shared" si="89"/>
        <v>1.1764705882352941E-2</v>
      </c>
      <c r="U315" s="77">
        <f t="shared" si="90"/>
        <v>2460</v>
      </c>
      <c r="V315" s="79">
        <f t="shared" si="91"/>
        <v>0.90441176470588236</v>
      </c>
      <c r="W315" s="81">
        <v>2720</v>
      </c>
      <c r="X315" s="89">
        <v>41</v>
      </c>
      <c r="Y315" s="93">
        <f t="shared" si="92"/>
        <v>1.5173945225758698E-2</v>
      </c>
      <c r="Z315" s="89">
        <f t="shared" si="96"/>
        <v>2661</v>
      </c>
      <c r="AA315" s="93">
        <f t="shared" si="93"/>
        <v>0.98482605477424134</v>
      </c>
      <c r="AB315" s="97">
        <v>2702</v>
      </c>
      <c r="AC315" s="116">
        <v>52</v>
      </c>
      <c r="AD315" s="114">
        <f t="shared" si="94"/>
        <v>1.941022769690183E-2</v>
      </c>
      <c r="AE315" s="113">
        <f t="shared" si="97"/>
        <v>2627</v>
      </c>
      <c r="AF315" s="114">
        <f t="shared" si="95"/>
        <v>0.98058977230309818</v>
      </c>
      <c r="AG315" s="117">
        <v>2679</v>
      </c>
    </row>
    <row r="316" spans="1:33" x14ac:dyDescent="0.2">
      <c r="A316" s="14" t="s">
        <v>300</v>
      </c>
      <c r="B316" s="4" t="s">
        <v>307</v>
      </c>
      <c r="C316" s="31">
        <v>218</v>
      </c>
      <c r="D316" s="32">
        <f t="shared" si="80"/>
        <v>5.8335563286058337E-2</v>
      </c>
      <c r="E316" s="37">
        <v>1</v>
      </c>
      <c r="F316" s="32">
        <f t="shared" si="81"/>
        <v>2.6759432700026759E-4</v>
      </c>
      <c r="G316" s="33">
        <f t="shared" si="82"/>
        <v>3518</v>
      </c>
      <c r="H316" s="32">
        <f t="shared" si="83"/>
        <v>0.94139684238694143</v>
      </c>
      <c r="I316" s="38">
        <v>3737</v>
      </c>
      <c r="J316" s="47">
        <v>251</v>
      </c>
      <c r="K316" s="48">
        <f t="shared" si="84"/>
        <v>6.8058568329718003E-2</v>
      </c>
      <c r="L316" s="51">
        <v>9</v>
      </c>
      <c r="M316" s="48">
        <f t="shared" si="85"/>
        <v>2.4403470715835141E-3</v>
      </c>
      <c r="N316" s="49">
        <f t="shared" si="86"/>
        <v>3428</v>
      </c>
      <c r="O316" s="48">
        <f t="shared" si="87"/>
        <v>0.92950108459869851</v>
      </c>
      <c r="P316" s="52">
        <v>3688</v>
      </c>
      <c r="Q316" s="75">
        <v>275</v>
      </c>
      <c r="R316" s="79">
        <f t="shared" si="88"/>
        <v>7.5883002207505518E-2</v>
      </c>
      <c r="S316" s="76">
        <v>22</v>
      </c>
      <c r="T316" s="79">
        <f t="shared" si="89"/>
        <v>6.0706401766004413E-3</v>
      </c>
      <c r="U316" s="77">
        <f t="shared" si="90"/>
        <v>3327</v>
      </c>
      <c r="V316" s="79">
        <f t="shared" si="91"/>
        <v>0.91804635761589404</v>
      </c>
      <c r="W316" s="81">
        <v>3624</v>
      </c>
      <c r="X316" s="89">
        <v>27</v>
      </c>
      <c r="Y316" s="93">
        <f t="shared" si="92"/>
        <v>7.5167037861915368E-3</v>
      </c>
      <c r="Z316" s="89">
        <f t="shared" si="96"/>
        <v>3565</v>
      </c>
      <c r="AA316" s="93">
        <f t="shared" si="93"/>
        <v>0.99248329621380849</v>
      </c>
      <c r="AB316" s="97">
        <v>3592</v>
      </c>
      <c r="AC316" s="116">
        <v>35</v>
      </c>
      <c r="AD316" s="114">
        <f t="shared" si="94"/>
        <v>9.8925946862634256E-3</v>
      </c>
      <c r="AE316" s="113">
        <f t="shared" si="97"/>
        <v>3503</v>
      </c>
      <c r="AF316" s="114">
        <f t="shared" si="95"/>
        <v>0.99010740531373653</v>
      </c>
      <c r="AG316" s="117">
        <v>3538</v>
      </c>
    </row>
    <row r="317" spans="1:33" x14ac:dyDescent="0.2">
      <c r="A317" s="14" t="s">
        <v>300</v>
      </c>
      <c r="B317" s="4" t="s">
        <v>308</v>
      </c>
      <c r="C317" s="31">
        <v>686</v>
      </c>
      <c r="D317" s="32">
        <f t="shared" si="80"/>
        <v>6.1326658322903627E-2</v>
      </c>
      <c r="E317" s="37">
        <v>9</v>
      </c>
      <c r="F317" s="32">
        <f t="shared" si="81"/>
        <v>8.0457715000893974E-4</v>
      </c>
      <c r="G317" s="33">
        <f t="shared" si="82"/>
        <v>10491</v>
      </c>
      <c r="H317" s="32">
        <f t="shared" si="83"/>
        <v>0.93786876452708745</v>
      </c>
      <c r="I317" s="38">
        <v>11186</v>
      </c>
      <c r="J317" s="47">
        <v>793</v>
      </c>
      <c r="K317" s="48">
        <f t="shared" si="84"/>
        <v>7.0176991150442472E-2</v>
      </c>
      <c r="L317" s="51">
        <v>30</v>
      </c>
      <c r="M317" s="48">
        <f t="shared" si="85"/>
        <v>2.6548672566371681E-3</v>
      </c>
      <c r="N317" s="49">
        <f t="shared" si="86"/>
        <v>10477</v>
      </c>
      <c r="O317" s="48">
        <f t="shared" si="87"/>
        <v>0.92716814159292038</v>
      </c>
      <c r="P317" s="52">
        <v>11300</v>
      </c>
      <c r="Q317" s="75">
        <v>889</v>
      </c>
      <c r="R317" s="79">
        <f t="shared" si="88"/>
        <v>7.9495663060001789E-2</v>
      </c>
      <c r="S317" s="76">
        <v>45</v>
      </c>
      <c r="T317" s="79">
        <f t="shared" si="89"/>
        <v>4.0239649467942416E-3</v>
      </c>
      <c r="U317" s="77">
        <f t="shared" si="90"/>
        <v>10249</v>
      </c>
      <c r="V317" s="79">
        <f t="shared" si="91"/>
        <v>0.91648037199320398</v>
      </c>
      <c r="W317" s="81">
        <v>11183</v>
      </c>
      <c r="X317" s="89">
        <v>70</v>
      </c>
      <c r="Y317" s="93">
        <f t="shared" si="92"/>
        <v>6.2887431497619262E-3</v>
      </c>
      <c r="Z317" s="89">
        <f t="shared" si="96"/>
        <v>11061</v>
      </c>
      <c r="AA317" s="93">
        <f t="shared" si="93"/>
        <v>0.99371125685023809</v>
      </c>
      <c r="AB317" s="97">
        <v>11131</v>
      </c>
      <c r="AC317" s="116">
        <v>101</v>
      </c>
      <c r="AD317" s="114">
        <f t="shared" si="94"/>
        <v>9.1493794727783313E-3</v>
      </c>
      <c r="AE317" s="113">
        <f t="shared" si="97"/>
        <v>10938</v>
      </c>
      <c r="AF317" s="114">
        <f t="shared" si="95"/>
        <v>0.99085062052722161</v>
      </c>
      <c r="AG317" s="117">
        <v>11039</v>
      </c>
    </row>
    <row r="318" spans="1:33" x14ac:dyDescent="0.2">
      <c r="A318" s="14" t="s">
        <v>300</v>
      </c>
      <c r="B318" s="4" t="s">
        <v>309</v>
      </c>
      <c r="C318" s="31">
        <v>246</v>
      </c>
      <c r="D318" s="32">
        <f t="shared" si="80"/>
        <v>5.1314142678347933E-2</v>
      </c>
      <c r="E318" s="37">
        <v>7</v>
      </c>
      <c r="F318" s="32">
        <f t="shared" si="81"/>
        <v>1.4601585314977055E-3</v>
      </c>
      <c r="G318" s="33">
        <f t="shared" si="82"/>
        <v>4541</v>
      </c>
      <c r="H318" s="32">
        <f t="shared" si="83"/>
        <v>0.94722569879015439</v>
      </c>
      <c r="I318" s="38">
        <v>4794</v>
      </c>
      <c r="J318" s="47">
        <v>289</v>
      </c>
      <c r="K318" s="48">
        <f t="shared" si="84"/>
        <v>5.9970948329528949E-2</v>
      </c>
      <c r="L318" s="51">
        <v>24</v>
      </c>
      <c r="M318" s="48">
        <f t="shared" si="85"/>
        <v>4.9802863664660715E-3</v>
      </c>
      <c r="N318" s="49">
        <f t="shared" si="86"/>
        <v>4506</v>
      </c>
      <c r="O318" s="48">
        <f t="shared" si="87"/>
        <v>0.93504876530400494</v>
      </c>
      <c r="P318" s="52">
        <v>4819</v>
      </c>
      <c r="Q318" s="75">
        <v>336</v>
      </c>
      <c r="R318" s="79">
        <f t="shared" si="88"/>
        <v>6.8796068796068796E-2</v>
      </c>
      <c r="S318" s="76">
        <v>43</v>
      </c>
      <c r="T318" s="79">
        <f t="shared" si="89"/>
        <v>8.8042588042588042E-3</v>
      </c>
      <c r="U318" s="77">
        <f t="shared" si="90"/>
        <v>4505</v>
      </c>
      <c r="V318" s="79">
        <f t="shared" si="91"/>
        <v>0.92239967239967235</v>
      </c>
      <c r="W318" s="81">
        <v>4884</v>
      </c>
      <c r="X318" s="89">
        <v>72</v>
      </c>
      <c r="Y318" s="93">
        <f t="shared" si="92"/>
        <v>1.4625228519195612E-2</v>
      </c>
      <c r="Z318" s="89">
        <f t="shared" si="96"/>
        <v>4851</v>
      </c>
      <c r="AA318" s="93">
        <f t="shared" si="93"/>
        <v>0.98537477148080443</v>
      </c>
      <c r="AB318" s="97">
        <v>4923</v>
      </c>
      <c r="AC318" s="116">
        <v>83</v>
      </c>
      <c r="AD318" s="114">
        <f t="shared" si="94"/>
        <v>1.6791422213230833E-2</v>
      </c>
      <c r="AE318" s="113">
        <f t="shared" si="97"/>
        <v>4860</v>
      </c>
      <c r="AF318" s="114">
        <f t="shared" si="95"/>
        <v>0.98320857778676918</v>
      </c>
      <c r="AG318" s="117">
        <v>4943</v>
      </c>
    </row>
    <row r="319" spans="1:33" x14ac:dyDescent="0.2">
      <c r="A319" s="14" t="s">
        <v>300</v>
      </c>
      <c r="B319" s="4" t="s">
        <v>310</v>
      </c>
      <c r="C319" s="31">
        <v>3746</v>
      </c>
      <c r="D319" s="32">
        <f t="shared" si="80"/>
        <v>9.9297548045062953E-2</v>
      </c>
      <c r="E319" s="37">
        <v>166</v>
      </c>
      <c r="F319" s="32">
        <f t="shared" si="81"/>
        <v>4.4002650762094099E-3</v>
      </c>
      <c r="G319" s="33">
        <f t="shared" si="82"/>
        <v>33813</v>
      </c>
      <c r="H319" s="32">
        <f t="shared" si="83"/>
        <v>0.89630218687872765</v>
      </c>
      <c r="I319" s="38">
        <v>37725</v>
      </c>
      <c r="J319" s="47">
        <v>4230</v>
      </c>
      <c r="K319" s="48">
        <f t="shared" si="84"/>
        <v>0.11027974033422844</v>
      </c>
      <c r="L319" s="51">
        <v>377</v>
      </c>
      <c r="M319" s="48">
        <f t="shared" si="85"/>
        <v>9.8287144458638585E-3</v>
      </c>
      <c r="N319" s="49">
        <f t="shared" si="86"/>
        <v>33750</v>
      </c>
      <c r="O319" s="48">
        <f t="shared" si="87"/>
        <v>0.87989154521990776</v>
      </c>
      <c r="P319" s="52">
        <v>38357</v>
      </c>
      <c r="Q319" s="75">
        <v>4638</v>
      </c>
      <c r="R319" s="79">
        <f t="shared" si="88"/>
        <v>0.11926251639281031</v>
      </c>
      <c r="S319" s="76">
        <v>656</v>
      </c>
      <c r="T319" s="79">
        <f t="shared" si="89"/>
        <v>1.6868523232790762E-2</v>
      </c>
      <c r="U319" s="77">
        <f t="shared" si="90"/>
        <v>33595</v>
      </c>
      <c r="V319" s="79">
        <f t="shared" si="91"/>
        <v>0.86386896037439898</v>
      </c>
      <c r="W319" s="81">
        <v>38889</v>
      </c>
      <c r="X319" s="89">
        <v>877</v>
      </c>
      <c r="Y319" s="93">
        <f t="shared" si="92"/>
        <v>2.2295098637380516E-2</v>
      </c>
      <c r="Z319" s="89">
        <f t="shared" si="96"/>
        <v>38459</v>
      </c>
      <c r="AA319" s="93">
        <f t="shared" si="93"/>
        <v>0.97770490136261945</v>
      </c>
      <c r="AB319" s="97">
        <v>39336</v>
      </c>
      <c r="AC319" s="116">
        <v>1121</v>
      </c>
      <c r="AD319" s="114">
        <f t="shared" si="94"/>
        <v>2.8379746835443038E-2</v>
      </c>
      <c r="AE319" s="113">
        <f t="shared" si="97"/>
        <v>38379</v>
      </c>
      <c r="AF319" s="114">
        <f t="shared" si="95"/>
        <v>0.97162025316455691</v>
      </c>
      <c r="AG319" s="117">
        <v>39500</v>
      </c>
    </row>
    <row r="320" spans="1:33" x14ac:dyDescent="0.2">
      <c r="A320" s="14" t="s">
        <v>300</v>
      </c>
      <c r="B320" s="4" t="s">
        <v>311</v>
      </c>
      <c r="C320" s="31">
        <v>1747</v>
      </c>
      <c r="D320" s="32">
        <f t="shared" si="80"/>
        <v>7.4059943193861541E-2</v>
      </c>
      <c r="E320" s="37">
        <v>25</v>
      </c>
      <c r="F320" s="32">
        <f t="shared" si="81"/>
        <v>1.059816015939633E-3</v>
      </c>
      <c r="G320" s="33">
        <f t="shared" si="82"/>
        <v>21817</v>
      </c>
      <c r="H320" s="32">
        <f t="shared" si="83"/>
        <v>0.92488024079019882</v>
      </c>
      <c r="I320" s="38">
        <v>23589</v>
      </c>
      <c r="J320" s="47">
        <v>2136</v>
      </c>
      <c r="K320" s="48">
        <f t="shared" si="84"/>
        <v>8.8638061249896261E-2</v>
      </c>
      <c r="L320" s="51">
        <v>112</v>
      </c>
      <c r="M320" s="48">
        <f t="shared" si="85"/>
        <v>4.6476886048634741E-3</v>
      </c>
      <c r="N320" s="49">
        <f t="shared" si="86"/>
        <v>21850</v>
      </c>
      <c r="O320" s="48">
        <f t="shared" si="87"/>
        <v>0.90671425014524032</v>
      </c>
      <c r="P320" s="52">
        <v>24098</v>
      </c>
      <c r="Q320" s="75">
        <v>2378</v>
      </c>
      <c r="R320" s="79">
        <f t="shared" si="88"/>
        <v>9.7085000408263247E-2</v>
      </c>
      <c r="S320" s="76">
        <v>283</v>
      </c>
      <c r="T320" s="79">
        <f t="shared" si="89"/>
        <v>1.1553849922429983E-2</v>
      </c>
      <c r="U320" s="77">
        <f t="shared" si="90"/>
        <v>21833</v>
      </c>
      <c r="V320" s="79">
        <f t="shared" si="91"/>
        <v>0.8913611496693068</v>
      </c>
      <c r="W320" s="81">
        <v>24494</v>
      </c>
      <c r="X320" s="89">
        <v>429</v>
      </c>
      <c r="Y320" s="93">
        <f t="shared" si="92"/>
        <v>1.7413541159279105E-2</v>
      </c>
      <c r="Z320" s="89">
        <f t="shared" si="96"/>
        <v>24207</v>
      </c>
      <c r="AA320" s="93">
        <f t="shared" si="93"/>
        <v>0.98258645884072093</v>
      </c>
      <c r="AB320" s="97">
        <v>24636</v>
      </c>
      <c r="AC320" s="116">
        <v>630</v>
      </c>
      <c r="AD320" s="114">
        <f t="shared" si="94"/>
        <v>2.5486467899186859E-2</v>
      </c>
      <c r="AE320" s="113">
        <f t="shared" si="97"/>
        <v>24089</v>
      </c>
      <c r="AF320" s="114">
        <f t="shared" si="95"/>
        <v>0.97451353210081315</v>
      </c>
      <c r="AG320" s="117">
        <v>24719</v>
      </c>
    </row>
    <row r="321" spans="1:33" x14ac:dyDescent="0.2">
      <c r="A321" s="14" t="s">
        <v>300</v>
      </c>
      <c r="B321" s="4" t="s">
        <v>312</v>
      </c>
      <c r="C321" s="31">
        <v>1567</v>
      </c>
      <c r="D321" s="32">
        <f t="shared" si="80"/>
        <v>0.10322793148880105</v>
      </c>
      <c r="E321" s="37">
        <v>22</v>
      </c>
      <c r="F321" s="32">
        <f t="shared" si="81"/>
        <v>1.4492753623188406E-3</v>
      </c>
      <c r="G321" s="33">
        <f t="shared" si="82"/>
        <v>13591</v>
      </c>
      <c r="H321" s="32">
        <f t="shared" si="83"/>
        <v>0.89532279314888008</v>
      </c>
      <c r="I321" s="38">
        <v>15180</v>
      </c>
      <c r="J321" s="47">
        <v>1782</v>
      </c>
      <c r="K321" s="48">
        <f t="shared" si="84"/>
        <v>0.11467181467181467</v>
      </c>
      <c r="L321" s="51">
        <v>59</v>
      </c>
      <c r="M321" s="48">
        <f t="shared" si="85"/>
        <v>3.7966537966537968E-3</v>
      </c>
      <c r="N321" s="49">
        <f t="shared" si="86"/>
        <v>13699</v>
      </c>
      <c r="O321" s="48">
        <f t="shared" si="87"/>
        <v>0.88153153153153152</v>
      </c>
      <c r="P321" s="52">
        <v>15540</v>
      </c>
      <c r="Q321" s="75">
        <v>1986</v>
      </c>
      <c r="R321" s="79">
        <f t="shared" si="88"/>
        <v>0.12621544327931364</v>
      </c>
      <c r="S321" s="76">
        <v>117</v>
      </c>
      <c r="T321" s="79">
        <f t="shared" si="89"/>
        <v>7.4356530028598664E-3</v>
      </c>
      <c r="U321" s="77">
        <f t="shared" si="90"/>
        <v>13632</v>
      </c>
      <c r="V321" s="79">
        <f t="shared" si="91"/>
        <v>0.86634890371782647</v>
      </c>
      <c r="W321" s="81">
        <v>15735</v>
      </c>
      <c r="X321" s="89">
        <v>244</v>
      </c>
      <c r="Y321" s="93">
        <f t="shared" si="92"/>
        <v>1.5310284244211584E-2</v>
      </c>
      <c r="Z321" s="89">
        <f t="shared" si="96"/>
        <v>15693</v>
      </c>
      <c r="AA321" s="93">
        <f t="shared" si="93"/>
        <v>0.98468971575578845</v>
      </c>
      <c r="AB321" s="97">
        <v>15937</v>
      </c>
      <c r="AC321" s="116">
        <v>362</v>
      </c>
      <c r="AD321" s="114">
        <f t="shared" si="94"/>
        <v>2.2670340681362724E-2</v>
      </c>
      <c r="AE321" s="113">
        <f t="shared" si="97"/>
        <v>15606</v>
      </c>
      <c r="AF321" s="114">
        <f t="shared" si="95"/>
        <v>0.97732965931863724</v>
      </c>
      <c r="AG321" s="117">
        <v>15968</v>
      </c>
    </row>
    <row r="322" spans="1:33" x14ac:dyDescent="0.2">
      <c r="A322" s="14" t="s">
        <v>300</v>
      </c>
      <c r="B322" s="4" t="s">
        <v>313</v>
      </c>
      <c r="C322" s="31">
        <v>357</v>
      </c>
      <c r="D322" s="32">
        <f t="shared" si="80"/>
        <v>6.7371202113606338E-2</v>
      </c>
      <c r="E322" s="37">
        <v>4</v>
      </c>
      <c r="F322" s="32">
        <f t="shared" si="81"/>
        <v>7.5485940743536515E-4</v>
      </c>
      <c r="G322" s="33">
        <f t="shared" si="82"/>
        <v>4938</v>
      </c>
      <c r="H322" s="32">
        <f t="shared" si="83"/>
        <v>0.93187393847895827</v>
      </c>
      <c r="I322" s="38">
        <v>5299</v>
      </c>
      <c r="J322" s="47">
        <v>407</v>
      </c>
      <c r="K322" s="48">
        <f t="shared" si="84"/>
        <v>7.6217228464419473E-2</v>
      </c>
      <c r="L322" s="51">
        <v>28</v>
      </c>
      <c r="M322" s="48">
        <f t="shared" si="85"/>
        <v>5.2434456928838954E-3</v>
      </c>
      <c r="N322" s="49">
        <f t="shared" si="86"/>
        <v>4905</v>
      </c>
      <c r="O322" s="48">
        <f t="shared" si="87"/>
        <v>0.9185393258426966</v>
      </c>
      <c r="P322" s="52">
        <v>5340</v>
      </c>
      <c r="Q322" s="75">
        <v>456</v>
      </c>
      <c r="R322" s="79">
        <f t="shared" si="88"/>
        <v>8.4821428571428575E-2</v>
      </c>
      <c r="S322" s="76">
        <v>42</v>
      </c>
      <c r="T322" s="79">
        <f t="shared" si="89"/>
        <v>7.8125E-3</v>
      </c>
      <c r="U322" s="77">
        <f t="shared" si="90"/>
        <v>4878</v>
      </c>
      <c r="V322" s="79">
        <f t="shared" si="91"/>
        <v>0.9073660714285714</v>
      </c>
      <c r="W322" s="81">
        <v>5376</v>
      </c>
      <c r="X322" s="89">
        <v>72</v>
      </c>
      <c r="Y322" s="93">
        <f t="shared" si="92"/>
        <v>1.3071895424836602E-2</v>
      </c>
      <c r="Z322" s="89">
        <f t="shared" si="96"/>
        <v>5436</v>
      </c>
      <c r="AA322" s="93">
        <f t="shared" si="93"/>
        <v>0.98692810457516345</v>
      </c>
      <c r="AB322" s="97">
        <v>5508</v>
      </c>
      <c r="AC322" s="116">
        <v>99</v>
      </c>
      <c r="AD322" s="114">
        <f t="shared" si="94"/>
        <v>1.8195184708693257E-2</v>
      </c>
      <c r="AE322" s="113">
        <f t="shared" si="97"/>
        <v>5342</v>
      </c>
      <c r="AF322" s="114">
        <f t="shared" si="95"/>
        <v>0.9818048152913067</v>
      </c>
      <c r="AG322" s="117">
        <v>5441</v>
      </c>
    </row>
    <row r="323" spans="1:33" x14ac:dyDescent="0.2">
      <c r="A323" s="15" t="s">
        <v>300</v>
      </c>
      <c r="B323" s="16" t="s">
        <v>314</v>
      </c>
      <c r="C323" s="35">
        <v>1096</v>
      </c>
      <c r="D323" s="25">
        <f t="shared" si="80"/>
        <v>8.1565825705142522E-2</v>
      </c>
      <c r="E323" s="24">
        <v>18</v>
      </c>
      <c r="F323" s="25">
        <f t="shared" si="81"/>
        <v>1.3395847287340924E-3</v>
      </c>
      <c r="G323" s="26">
        <f t="shared" si="82"/>
        <v>12323</v>
      </c>
      <c r="H323" s="25">
        <f t="shared" si="83"/>
        <v>0.91709458956612344</v>
      </c>
      <c r="I323" s="27">
        <v>13437</v>
      </c>
      <c r="J323" s="57">
        <v>1157</v>
      </c>
      <c r="K323" s="54">
        <f t="shared" si="84"/>
        <v>8.489250862132218E-2</v>
      </c>
      <c r="L323" s="53">
        <v>95</v>
      </c>
      <c r="M323" s="54">
        <f t="shared" si="85"/>
        <v>6.9704306992442585E-3</v>
      </c>
      <c r="N323" s="55">
        <f t="shared" si="86"/>
        <v>12377</v>
      </c>
      <c r="O323" s="54">
        <f t="shared" si="87"/>
        <v>0.90813706067943356</v>
      </c>
      <c r="P323" s="56">
        <v>13629</v>
      </c>
      <c r="Q323" s="71">
        <v>1291</v>
      </c>
      <c r="R323" s="82">
        <f t="shared" si="88"/>
        <v>9.3543946090862987E-2</v>
      </c>
      <c r="S323" s="83">
        <v>114</v>
      </c>
      <c r="T323" s="82">
        <f t="shared" si="89"/>
        <v>8.2602709948554447E-3</v>
      </c>
      <c r="U323" s="84">
        <f t="shared" si="90"/>
        <v>12396</v>
      </c>
      <c r="V323" s="82">
        <f t="shared" si="91"/>
        <v>0.89819578291428159</v>
      </c>
      <c r="W323" s="85">
        <v>13801</v>
      </c>
      <c r="X323" s="98">
        <v>145</v>
      </c>
      <c r="Y323" s="92">
        <f t="shared" si="92"/>
        <v>1.0684547933092625E-2</v>
      </c>
      <c r="Z323" s="86">
        <f t="shared" si="96"/>
        <v>13426</v>
      </c>
      <c r="AA323" s="92">
        <f t="shared" si="93"/>
        <v>0.98931545206690741</v>
      </c>
      <c r="AB323" s="95">
        <v>13571</v>
      </c>
      <c r="AC323" s="119">
        <v>219</v>
      </c>
      <c r="AD323" s="111">
        <f t="shared" si="94"/>
        <v>1.6059250568306812E-2</v>
      </c>
      <c r="AE323" s="118">
        <f t="shared" si="97"/>
        <v>13418</v>
      </c>
      <c r="AF323" s="111">
        <f t="shared" si="95"/>
        <v>0.98394074943169318</v>
      </c>
      <c r="AG323" s="112">
        <v>13637</v>
      </c>
    </row>
  </sheetData>
  <mergeCells count="5">
    <mergeCell ref="C10:I10"/>
    <mergeCell ref="J10:P10"/>
    <mergeCell ref="Q10:W10"/>
    <mergeCell ref="X10:AB10"/>
    <mergeCell ref="AC10:AG10"/>
  </mergeCells>
  <pageMargins left="0.7" right="0.7" top="0.75" bottom="0.75" header="0.3" footer="0.3"/>
  <pageSetup paperSize="9" orientation="portrait" r:id="rId1"/>
  <ignoredErrors>
    <ignoredError sqref="D12 D13:D3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526F8448920345BC180F089F85C30F" ma:contentTypeVersion="7" ma:contentTypeDescription="Create a new document." ma:contentTypeScope="" ma:versionID="1577fa1cc4794108ec90b66965baf1a0">
  <xsd:schema xmlns:xsd="http://www.w3.org/2001/XMLSchema" xmlns:xs="http://www.w3.org/2001/XMLSchema" xmlns:p="http://schemas.microsoft.com/office/2006/metadata/properties" xmlns:ns1="http://schemas.microsoft.com/sharepoint/v3" xmlns:ns2="4d9754aa-c617-4320-a30c-2d8db50de8b6" targetNamespace="http://schemas.microsoft.com/office/2006/metadata/properties" ma:root="true" ma:fieldsID="688b63693b8c064ada8050fe9e7b349f" ns1:_="" ns2:_="">
    <xsd:import namespace="http://schemas.microsoft.com/sharepoint/v3"/>
    <xsd:import namespace="4d9754aa-c617-4320-a30c-2d8db50de8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_x00f6_rfattare" minOccurs="0"/>
                <xsd:element ref="ns2:Serienummer" minOccurs="0"/>
                <xsd:element ref="ns2:L_x00f6_pnummer" minOccurs="0"/>
                <xsd:element ref="ns2:Verksamhet" minOccurs="0"/>
                <xsd:element ref="ns2:_x00c5_rtal" minOccurs="0"/>
                <xsd:element ref="ns2:Beskrivn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9754aa-c617-4320-a30c-2d8db50de8b6" elementFormDefault="qualified">
    <xsd:import namespace="http://schemas.microsoft.com/office/2006/documentManagement/types"/>
    <xsd:import namespace="http://schemas.microsoft.com/office/infopath/2007/PartnerControls"/>
    <xsd:element name="F_x00f6_rfattare" ma:index="10" nillable="true" ma:displayName="Författare" ma:internalName="F_x00f6_rfattare">
      <xsd:simpleType>
        <xsd:restriction base="dms:Text"/>
      </xsd:simpleType>
    </xsd:element>
    <xsd:element name="Serienummer" ma:index="11" nillable="true" ma:displayName="Serienummer" ma:internalName="Serienummer">
      <xsd:simpleType>
        <xsd:restriction base="dms:Text"/>
      </xsd:simpleType>
    </xsd:element>
    <xsd:element name="L_x00f6_pnummer" ma:index="12" nillable="true" ma:displayName="Löpnummer" ma:internalName="L_x00f6_pnummer">
      <xsd:simpleType>
        <xsd:restriction base="dms:Text"/>
      </xsd:simpleType>
    </xsd:element>
    <xsd:element name="Verksamhet" ma:index="13" nillable="true" ma:displayName="Verksamhet" ma:internalName="Verksamhet">
      <xsd:simpleType>
        <xsd:restriction base="dms:Text"/>
      </xsd:simpleType>
    </xsd:element>
    <xsd:element name="_x00c5_rtal" ma:index="14" nillable="true" ma:displayName="Årtal" ma:internalName="_x00c5_rtal">
      <xsd:simpleType>
        <xsd:restriction base="dms:Text"/>
      </xsd:simpleType>
    </xsd:element>
    <xsd:element name="Beskrivning" ma:index="15" nillable="true" ma:displayName="Beskrivning" ma:internalName="Beskrivning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_x00f6_rfattare xmlns="4d9754aa-c617-4320-a30c-2d8db50de8b6" xsi:nil="true"/>
    <L_x00f6_pnummer xmlns="4d9754aa-c617-4320-a30c-2d8db50de8b6" xsi:nil="true"/>
    <Verksamhet xmlns="4d9754aa-c617-4320-a30c-2d8db50de8b6" xsi:nil="true"/>
    <Beskrivning xmlns="4d9754aa-c617-4320-a30c-2d8db50de8b6" xsi:nil="true"/>
    <PublishingExpirationDate xmlns="http://schemas.microsoft.com/sharepoint/v3" xsi:nil="true"/>
    <PublishingStartDate xmlns="http://schemas.microsoft.com/sharepoint/v3" xsi:nil="true"/>
    <Serienummer xmlns="4d9754aa-c617-4320-a30c-2d8db50de8b6" xsi:nil="true"/>
    <_x00c5_rtal xmlns="4d9754aa-c617-4320-a30c-2d8db50de8b6" xsi:nil="true"/>
  </documentManagement>
</p:properties>
</file>

<file path=customXml/itemProps1.xml><?xml version="1.0" encoding="utf-8"?>
<ds:datastoreItem xmlns:ds="http://schemas.openxmlformats.org/officeDocument/2006/customXml" ds:itemID="{D746784A-4484-48E5-A279-BE5A7EEB8AD3}"/>
</file>

<file path=customXml/itemProps2.xml><?xml version="1.0" encoding="utf-8"?>
<ds:datastoreItem xmlns:ds="http://schemas.openxmlformats.org/officeDocument/2006/customXml" ds:itemID="{86668060-C568-4EA8-9DD3-92C129FBB4F0}"/>
</file>

<file path=customXml/itemProps3.xml><?xml version="1.0" encoding="utf-8"?>
<ds:datastoreItem xmlns:ds="http://schemas.openxmlformats.org/officeDocument/2006/customXml" ds:itemID="{AE507EB3-C926-4142-ADF6-BFC48E9C0B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Tabell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 Monika</dc:creator>
  <cp:lastModifiedBy>Puch Monika</cp:lastModifiedBy>
  <dcterms:created xsi:type="dcterms:W3CDTF">2015-03-03T11:54:39Z</dcterms:created>
  <dcterms:modified xsi:type="dcterms:W3CDTF">2018-08-15T11:08:31Z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0x010100A8526F8448920345BC180F089F85C30F</vt:lpwstr>
  </property>
</Properties>
</file>